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2" i="2"/>
  <c r="O44"/>
  <c r="N44"/>
  <c r="L44"/>
  <c r="M41"/>
  <c r="J38"/>
  <c r="J26"/>
  <c r="O43"/>
  <c r="N43"/>
  <c r="O42"/>
  <c r="N42"/>
  <c r="M42"/>
  <c r="L42"/>
  <c r="K42"/>
  <c r="J42"/>
  <c r="I42"/>
  <c r="H42"/>
  <c r="G42"/>
  <c r="J41"/>
  <c r="P41" s="1"/>
  <c r="P42" s="1"/>
  <c r="O39"/>
  <c r="N39"/>
  <c r="L39"/>
  <c r="K39"/>
  <c r="I39"/>
  <c r="H39"/>
  <c r="G39"/>
  <c r="J31"/>
  <c r="M31" s="1"/>
  <c r="P31" s="1"/>
  <c r="O18"/>
  <c r="O19" s="1"/>
  <c r="N18"/>
  <c r="N19" s="1"/>
  <c r="L18"/>
  <c r="L19" s="1"/>
  <c r="K18"/>
  <c r="K19" s="1"/>
  <c r="K44" s="1"/>
  <c r="I18"/>
  <c r="I19" s="1"/>
  <c r="I44" s="1"/>
  <c r="H18"/>
  <c r="H19" s="1"/>
  <c r="G18"/>
  <c r="G19" s="1"/>
  <c r="G44" s="1"/>
  <c r="E18"/>
  <c r="E19" s="1"/>
  <c r="J17"/>
  <c r="M17" s="1"/>
  <c r="P17" s="1"/>
  <c r="P18" s="1"/>
  <c r="P19" s="1"/>
  <c r="E39"/>
  <c r="M38"/>
  <c r="P38" s="1"/>
  <c r="P39" s="1"/>
  <c r="O37"/>
  <c r="N37"/>
  <c r="L37"/>
  <c r="L43" s="1"/>
  <c r="K37"/>
  <c r="K43" s="1"/>
  <c r="I37"/>
  <c r="H37"/>
  <c r="G37"/>
  <c r="E37"/>
  <c r="E43" s="1"/>
  <c r="E44" s="1"/>
  <c r="J36"/>
  <c r="M36" s="1"/>
  <c r="P36" s="1"/>
  <c r="J35"/>
  <c r="M35" s="1"/>
  <c r="P35" s="1"/>
  <c r="J34"/>
  <c r="M34" s="1"/>
  <c r="P34" s="1"/>
  <c r="J33"/>
  <c r="O32"/>
  <c r="N32"/>
  <c r="L32"/>
  <c r="K32"/>
  <c r="I32"/>
  <c r="H32"/>
  <c r="G32"/>
  <c r="E32"/>
  <c r="J30"/>
  <c r="M30" s="1"/>
  <c r="P30" s="1"/>
  <c r="J29"/>
  <c r="M29" s="1"/>
  <c r="P29" s="1"/>
  <c r="J28"/>
  <c r="M28" s="1"/>
  <c r="P28" s="1"/>
  <c r="J27"/>
  <c r="M27" s="1"/>
  <c r="P27" s="1"/>
  <c r="O26"/>
  <c r="N26"/>
  <c r="L26"/>
  <c r="K26"/>
  <c r="I26"/>
  <c r="H26"/>
  <c r="G26"/>
  <c r="E26"/>
  <c r="J25"/>
  <c r="M25" s="1"/>
  <c r="P25" s="1"/>
  <c r="J24"/>
  <c r="M24" s="1"/>
  <c r="P24" s="1"/>
  <c r="J23"/>
  <c r="M23" s="1"/>
  <c r="P23" s="1"/>
  <c r="J22"/>
  <c r="M22" s="1"/>
  <c r="P22" s="1"/>
  <c r="AC38" i="1"/>
  <c r="G43" i="2" l="1"/>
  <c r="J39"/>
  <c r="M39"/>
  <c r="M18"/>
  <c r="M19" s="1"/>
  <c r="J18"/>
  <c r="J19" s="1"/>
  <c r="M26"/>
  <c r="P26" s="1"/>
  <c r="J32"/>
  <c r="J37"/>
  <c r="I43"/>
  <c r="H43"/>
  <c r="H44" s="1"/>
  <c r="AB37" i="1"/>
  <c r="M32" i="2"/>
  <c r="P32" s="1"/>
  <c r="M33"/>
  <c r="P33" s="1"/>
  <c r="AB26" i="1"/>
  <c r="AD26" s="1"/>
  <c r="J43" i="2" l="1"/>
  <c r="J44" s="1"/>
  <c r="AD37" i="1"/>
  <c r="M37" i="2"/>
  <c r="M43" s="1"/>
  <c r="M44" s="1"/>
  <c r="AB34" i="1"/>
  <c r="AD34" s="1"/>
  <c r="P37" i="2" l="1"/>
  <c r="P43" s="1"/>
  <c r="P44" s="1"/>
  <c r="AB31" i="1"/>
  <c r="AD31" s="1"/>
  <c r="AB20"/>
  <c r="AD20" l="1"/>
  <c r="AD38" s="1"/>
  <c r="AB38"/>
</calcChain>
</file>

<file path=xl/sharedStrings.xml><?xml version="1.0" encoding="utf-8"?>
<sst xmlns="http://schemas.openxmlformats.org/spreadsheetml/2006/main" count="79" uniqueCount="56">
  <si>
    <t>№ п/п</t>
  </si>
  <si>
    <t>Квартал</t>
  </si>
  <si>
    <t>Виділ</t>
  </si>
  <si>
    <t>Площа, га</t>
  </si>
  <si>
    <t>Порода</t>
  </si>
  <si>
    <t>МАСА  кбм.</t>
  </si>
  <si>
    <t>Ділова деревина</t>
  </si>
  <si>
    <t>Дровяна</t>
  </si>
  <si>
    <t xml:space="preserve">Ліквід з крони </t>
  </si>
  <si>
    <t>Разом ліквіду</t>
  </si>
  <si>
    <t>Сучки</t>
  </si>
  <si>
    <t>Відходи</t>
  </si>
  <si>
    <r>
      <t xml:space="preserve">Разом </t>
    </r>
    <r>
      <rPr>
        <b/>
        <sz val="10"/>
        <rFont val="Times New Roman"/>
        <family val="1"/>
        <charset val="204"/>
      </rPr>
      <t>деревини</t>
    </r>
  </si>
  <si>
    <t>Велика</t>
  </si>
  <si>
    <t>Середня</t>
  </si>
  <si>
    <t>Дрібна</t>
  </si>
  <si>
    <t>Разом</t>
  </si>
  <si>
    <t>14</t>
  </si>
  <si>
    <t>11</t>
  </si>
  <si>
    <t>10</t>
  </si>
  <si>
    <t>9</t>
  </si>
  <si>
    <t>3</t>
  </si>
  <si>
    <t>6/2</t>
  </si>
  <si>
    <t>6</t>
  </si>
  <si>
    <t>1</t>
  </si>
  <si>
    <t>9/1</t>
  </si>
  <si>
    <t>18</t>
  </si>
  <si>
    <t>Рекреаційно - оздоровчі ліси</t>
  </si>
  <si>
    <t>1/5</t>
  </si>
  <si>
    <t>Разом по категорії</t>
  </si>
  <si>
    <t>Експлуатаційні ліси</t>
  </si>
  <si>
    <t>ЗАТВЕРДЖОЮ:</t>
  </si>
  <si>
    <t>Директор ДП "Дашівське ДЛМГ"</t>
  </si>
  <si>
    <t>____________________І. Б. КОС</t>
  </si>
  <si>
    <t>______________________</t>
  </si>
  <si>
    <t>АКТ</t>
  </si>
  <si>
    <t>по ДП "Дашівскому ДЛМГ"</t>
  </si>
  <si>
    <t>Дуб</t>
  </si>
  <si>
    <t>Лісництво</t>
  </si>
  <si>
    <t>Ясен</t>
  </si>
  <si>
    <t>Граб</t>
  </si>
  <si>
    <t>Береза</t>
  </si>
  <si>
    <t>Вільха чорна</t>
  </si>
  <si>
    <t>Дашівське</t>
  </si>
  <si>
    <t>Господарство твердолистяне</t>
  </si>
  <si>
    <t>Разом по Дубу</t>
  </si>
  <si>
    <t>Разом по Ясену</t>
  </si>
  <si>
    <t>Разом по грабу</t>
  </si>
  <si>
    <t>Разом по Березі</t>
  </si>
  <si>
    <t>Господарство м"яколистяне</t>
  </si>
  <si>
    <t>Разом по вільсі чорні</t>
  </si>
  <si>
    <t>Всього</t>
  </si>
  <si>
    <t>Лісосіку прийняв                                                                                                                     Смолян В.С.</t>
  </si>
  <si>
    <t>передачі лісосік головного користування на 2022 рік</t>
  </si>
  <si>
    <t>8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</si>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</sst>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0" borderId="1" xfId="0" applyBorder="1"/>
    <xf numFmtId="1" fontId="5" fillId="0" borderId="3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3" fillId="2" borderId="31" xfId="0" applyFont="1" applyFill="1" applyBorder="1" applyAlignment="1">
      <alignment vertical="center" wrapText="1"/>
    </xf>
    <xf numFmtId="0" fontId="0" fillId="0" borderId="39" xfId="0" applyBorder="1" applyAlignment="1"/>
    <xf numFmtId="164" fontId="0" fillId="0" borderId="44" xfId="0" applyNumberFormat="1" applyBorder="1" applyAlignment="1"/>
    <xf numFmtId="164" fontId="3" fillId="2" borderId="46" xfId="0" applyNumberFormat="1" applyFont="1" applyFill="1" applyBorder="1" applyAlignment="1">
      <alignment horizontal="center" vertical="center" wrapText="1"/>
    </xf>
    <xf numFmtId="1" fontId="3" fillId="2" borderId="33" xfId="0" applyNumberFormat="1" applyFont="1" applyFill="1" applyBorder="1" applyAlignment="1">
      <alignment horizontal="center" vertical="center" wrapText="1"/>
    </xf>
    <xf numFmtId="1" fontId="3" fillId="2" borderId="46" xfId="0" applyNumberFormat="1" applyFont="1" applyFill="1" applyBorder="1" applyAlignment="1">
      <alignment horizontal="center" vertical="center" wrapText="1"/>
    </xf>
    <xf numFmtId="1" fontId="3" fillId="2" borderId="4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5" fillId="0" borderId="49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0" fontId="0" fillId="0" borderId="38" xfId="0" applyBorder="1" applyAlignment="1"/>
    <xf numFmtId="1" fontId="5" fillId="6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7" borderId="0" xfId="0" applyFill="1"/>
    <xf numFmtId="1" fontId="0" fillId="7" borderId="0" xfId="0" applyNumberFormat="1" applyFill="1"/>
    <xf numFmtId="0" fontId="0" fillId="8" borderId="0" xfId="0" applyFill="1"/>
    <xf numFmtId="1" fontId="0" fillId="8" borderId="0" xfId="0" applyNumberFormat="1" applyFill="1"/>
    <xf numFmtId="0" fontId="3" fillId="9" borderId="1" xfId="0" applyFont="1" applyFill="1" applyBorder="1" applyAlignment="1">
      <alignment horizontal="center" vertical="center" wrapText="1"/>
    </xf>
    <xf numFmtId="49" fontId="3" fillId="9" borderId="19" xfId="0" applyNumberFormat="1" applyFont="1" applyFill="1" applyBorder="1" applyAlignment="1">
      <alignment horizontal="center" vertical="center" wrapText="1"/>
    </xf>
    <xf numFmtId="164" fontId="3" fillId="9" borderId="17" xfId="0" applyNumberFormat="1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 wrapText="1"/>
    </xf>
    <xf numFmtId="164" fontId="3" fillId="10" borderId="1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49" fontId="3" fillId="10" borderId="19" xfId="0" applyNumberFormat="1" applyFont="1" applyFill="1" applyBorder="1" applyAlignment="1">
      <alignment horizontal="center" vertical="center" wrapText="1"/>
    </xf>
    <xf numFmtId="164" fontId="3" fillId="10" borderId="17" xfId="0" applyNumberFormat="1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49" fontId="3" fillId="11" borderId="19" xfId="0" applyNumberFormat="1" applyFont="1" applyFill="1" applyBorder="1" applyAlignment="1">
      <alignment horizontal="center" vertical="center" wrapText="1"/>
    </xf>
    <xf numFmtId="164" fontId="3" fillId="11" borderId="17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59" xfId="0" applyBorder="1" applyAlignment="1"/>
    <xf numFmtId="164" fontId="0" fillId="0" borderId="60" xfId="0" applyNumberFormat="1" applyBorder="1" applyAlignment="1"/>
    <xf numFmtId="1" fontId="5" fillId="0" borderId="61" xfId="0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1" fontId="5" fillId="3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0" fontId="0" fillId="0" borderId="33" xfId="0" applyBorder="1" applyAlignment="1"/>
    <xf numFmtId="49" fontId="3" fillId="0" borderId="57" xfId="0" applyNumberFormat="1" applyFont="1" applyFill="1" applyBorder="1" applyAlignment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 wrapText="1"/>
    </xf>
    <xf numFmtId="1" fontId="3" fillId="0" borderId="66" xfId="0" applyNumberFormat="1" applyFont="1" applyFill="1" applyBorder="1" applyAlignment="1">
      <alignment horizontal="center" vertical="center" wrapText="1"/>
    </xf>
    <xf numFmtId="0" fontId="0" fillId="0" borderId="61" xfId="0" applyBorder="1" applyAlignment="1"/>
    <xf numFmtId="49" fontId="3" fillId="0" borderId="62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0" fillId="0" borderId="42" xfId="0" applyBorder="1" applyAlignment="1"/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164" fontId="5" fillId="9" borderId="3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49" fontId="3" fillId="5" borderId="32" xfId="0" applyNumberFormat="1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164" fontId="3" fillId="5" borderId="14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164" fontId="3" fillId="5" borderId="2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65" xfId="0" applyFont="1" applyBorder="1" applyAlignment="1"/>
    <xf numFmtId="0" fontId="10" fillId="4" borderId="33" xfId="0" applyFont="1" applyFill="1" applyBorder="1"/>
    <xf numFmtId="0" fontId="13" fillId="4" borderId="57" xfId="0" applyFont="1" applyFill="1" applyBorder="1" applyAlignment="1">
      <alignment horizontal="center" vertical="center" wrapText="1"/>
    </xf>
    <xf numFmtId="49" fontId="13" fillId="4" borderId="57" xfId="0" applyNumberFormat="1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 wrapText="1"/>
    </xf>
    <xf numFmtId="1" fontId="14" fillId="4" borderId="57" xfId="0" applyNumberFormat="1" applyFont="1" applyFill="1" applyBorder="1" applyAlignment="1">
      <alignment horizontal="center" vertical="center" wrapText="1"/>
    </xf>
    <xf numFmtId="1" fontId="14" fillId="4" borderId="66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/>
    <xf numFmtId="0" fontId="13" fillId="4" borderId="4" xfId="0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/>
    <xf numFmtId="0" fontId="13" fillId="4" borderId="62" xfId="0" applyFont="1" applyFill="1" applyBorder="1" applyAlignment="1">
      <alignment horizontal="center" vertical="center" wrapText="1"/>
    </xf>
    <xf numFmtId="49" fontId="13" fillId="4" borderId="62" xfId="0" applyNumberFormat="1" applyFont="1" applyFill="1" applyBorder="1" applyAlignment="1">
      <alignment horizontal="center" vertical="center" wrapText="1"/>
    </xf>
    <xf numFmtId="0" fontId="13" fillId="4" borderId="6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164" fontId="13" fillId="4" borderId="11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1" fontId="14" fillId="4" borderId="34" xfId="0" applyNumberFormat="1" applyFont="1" applyFill="1" applyBorder="1" applyAlignment="1">
      <alignment horizontal="center" vertical="center" wrapText="1"/>
    </xf>
    <xf numFmtId="1" fontId="14" fillId="4" borderId="9" xfId="0" applyNumberFormat="1" applyFont="1" applyFill="1" applyBorder="1" applyAlignment="1">
      <alignment horizontal="center" vertical="center" wrapText="1"/>
    </xf>
    <xf numFmtId="1" fontId="14" fillId="4" borderId="35" xfId="0" applyNumberFormat="1" applyFont="1" applyFill="1" applyBorder="1" applyAlignment="1">
      <alignment horizontal="center" vertical="center" wrapText="1"/>
    </xf>
    <xf numFmtId="1" fontId="13" fillId="4" borderId="11" xfId="0" applyNumberFormat="1" applyFont="1" applyFill="1" applyBorder="1" applyAlignment="1">
      <alignment horizontal="center" vertical="center" wrapText="1"/>
    </xf>
    <xf numFmtId="1" fontId="14" fillId="4" borderId="16" xfId="0" applyNumberFormat="1" applyFont="1" applyFill="1" applyBorder="1" applyAlignment="1">
      <alignment horizontal="center" vertical="center" wrapText="1"/>
    </xf>
    <xf numFmtId="1" fontId="14" fillId="4" borderId="10" xfId="0" applyNumberFormat="1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9" xfId="0" applyNumberFormat="1" applyFont="1" applyFill="1" applyBorder="1" applyAlignment="1">
      <alignment horizontal="center" vertical="center" wrapText="1"/>
    </xf>
    <xf numFmtId="164" fontId="13" fillId="4" borderId="17" xfId="0" applyNumberFormat="1" applyFont="1" applyFill="1" applyBorder="1" applyAlignment="1">
      <alignment horizontal="center" vertical="center" wrapText="1"/>
    </xf>
    <xf numFmtId="1" fontId="14" fillId="4" borderId="20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4" borderId="21" xfId="0" applyNumberFormat="1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 wrapText="1"/>
    </xf>
    <xf numFmtId="1" fontId="14" fillId="4" borderId="22" xfId="0" applyNumberFormat="1" applyFont="1" applyFill="1" applyBorder="1" applyAlignment="1">
      <alignment horizontal="center" vertical="center" wrapText="1"/>
    </xf>
    <xf numFmtId="1" fontId="14" fillId="4" borderId="19" xfId="0" applyNumberFormat="1" applyFont="1" applyFill="1" applyBorder="1" applyAlignment="1">
      <alignment horizontal="center" vertical="center" wrapText="1"/>
    </xf>
    <xf numFmtId="1" fontId="14" fillId="4" borderId="40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1" fontId="14" fillId="4" borderId="41" xfId="0" applyNumberFormat="1" applyFont="1" applyFill="1" applyBorder="1" applyAlignment="1">
      <alignment horizontal="center" vertical="center" wrapText="1"/>
    </xf>
    <xf numFmtId="1" fontId="13" fillId="4" borderId="24" xfId="0" applyNumberFormat="1" applyFont="1" applyFill="1" applyBorder="1" applyAlignment="1">
      <alignment horizontal="center" vertical="center" wrapText="1"/>
    </xf>
    <xf numFmtId="1" fontId="14" fillId="4" borderId="28" xfId="0" applyNumberFormat="1" applyFont="1" applyFill="1" applyBorder="1" applyAlignment="1">
      <alignment horizontal="center" vertical="center" wrapText="1"/>
    </xf>
    <xf numFmtId="1" fontId="14" fillId="4" borderId="23" xfId="0" applyNumberFormat="1" applyFont="1" applyFill="1" applyBorder="1" applyAlignment="1">
      <alignment horizontal="center" vertical="center" wrapText="1"/>
    </xf>
    <xf numFmtId="0" fontId="10" fillId="4" borderId="19" xfId="0" applyFont="1" applyFill="1" applyBorder="1" applyAlignment="1"/>
    <xf numFmtId="0" fontId="10" fillId="4" borderId="39" xfId="0" applyFont="1" applyFill="1" applyBorder="1" applyAlignment="1"/>
    <xf numFmtId="164" fontId="10" fillId="4" borderId="44" xfId="0" applyNumberFormat="1" applyFont="1" applyFill="1" applyBorder="1" applyAlignment="1"/>
    <xf numFmtId="0" fontId="13" fillId="4" borderId="5" xfId="0" applyFont="1" applyFill="1" applyBorder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1" fontId="13" fillId="4" borderId="6" xfId="0" applyNumberFormat="1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68" xfId="0" applyFont="1" applyFill="1" applyBorder="1" applyAlignment="1">
      <alignment vertical="center" wrapText="1"/>
    </xf>
    <xf numFmtId="164" fontId="13" fillId="4" borderId="46" xfId="0" applyNumberFormat="1" applyFont="1" applyFill="1" applyBorder="1" applyAlignment="1">
      <alignment horizontal="center" vertical="center" wrapText="1"/>
    </xf>
    <xf numFmtId="0" fontId="15" fillId="4" borderId="68" xfId="0" applyFont="1" applyFill="1" applyBorder="1" applyAlignment="1">
      <alignment horizontal="center" vertical="center" wrapText="1"/>
    </xf>
    <xf numFmtId="1" fontId="13" fillId="4" borderId="33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49" fontId="13" fillId="4" borderId="32" xfId="0" applyNumberFormat="1" applyFont="1" applyFill="1" applyBorder="1" applyAlignment="1">
      <alignment horizontal="center" vertical="center" wrapText="1"/>
    </xf>
    <xf numFmtId="164" fontId="13" fillId="4" borderId="18" xfId="0" applyNumberFormat="1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1" fontId="14" fillId="4" borderId="13" xfId="0" applyNumberFormat="1" applyFont="1" applyFill="1" applyBorder="1" applyAlignment="1">
      <alignment horizontal="center" vertical="center" wrapText="1"/>
    </xf>
    <xf numFmtId="1" fontId="14" fillId="4" borderId="14" xfId="0" applyNumberFormat="1" applyFont="1" applyFill="1" applyBorder="1" applyAlignment="1">
      <alignment horizontal="center" vertical="center" wrapText="1"/>
    </xf>
    <xf numFmtId="1" fontId="14" fillId="4" borderId="15" xfId="0" applyNumberFormat="1" applyFont="1" applyFill="1" applyBorder="1" applyAlignment="1">
      <alignment horizontal="center" vertical="center" wrapText="1"/>
    </xf>
    <xf numFmtId="1" fontId="13" fillId="4" borderId="18" xfId="0" applyNumberFormat="1" applyFont="1" applyFill="1" applyBorder="1" applyAlignment="1">
      <alignment horizontal="center" vertical="center" wrapText="1"/>
    </xf>
    <xf numFmtId="1" fontId="14" fillId="4" borderId="49" xfId="0" applyNumberFormat="1" applyFont="1" applyFill="1" applyBorder="1" applyAlignment="1">
      <alignment horizontal="center" vertical="center" wrapText="1"/>
    </xf>
    <xf numFmtId="1" fontId="14" fillId="4" borderId="32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49" fontId="13" fillId="4" borderId="70" xfId="0" applyNumberFormat="1" applyFont="1" applyFill="1" applyBorder="1" applyAlignment="1">
      <alignment horizontal="center" vertical="center" wrapText="1"/>
    </xf>
    <xf numFmtId="164" fontId="13" fillId="4" borderId="36" xfId="0" applyNumberFormat="1" applyFont="1" applyFill="1" applyBorder="1" applyAlignment="1">
      <alignment horizontal="center" vertical="center" wrapText="1"/>
    </xf>
    <xf numFmtId="0" fontId="14" fillId="4" borderId="63" xfId="0" applyFont="1" applyFill="1" applyBorder="1" applyAlignment="1">
      <alignment horizontal="center" vertical="center" wrapText="1"/>
    </xf>
    <xf numFmtId="1" fontId="14" fillId="4" borderId="25" xfId="0" applyNumberFormat="1" applyFont="1" applyFill="1" applyBorder="1" applyAlignment="1">
      <alignment horizontal="center" vertical="center" wrapText="1"/>
    </xf>
    <xf numFmtId="1" fontId="14" fillId="4" borderId="26" xfId="0" applyNumberFormat="1" applyFont="1" applyFill="1" applyBorder="1" applyAlignment="1">
      <alignment horizontal="center" vertical="center" wrapText="1"/>
    </xf>
    <xf numFmtId="1" fontId="14" fillId="4" borderId="27" xfId="0" applyNumberFormat="1" applyFont="1" applyFill="1" applyBorder="1" applyAlignment="1">
      <alignment horizontal="center" vertical="center" wrapText="1"/>
    </xf>
    <xf numFmtId="1" fontId="13" fillId="4" borderId="36" xfId="0" applyNumberFormat="1" applyFont="1" applyFill="1" applyBorder="1" applyAlignment="1">
      <alignment horizontal="center" vertical="center" wrapText="1"/>
    </xf>
    <xf numFmtId="1" fontId="14" fillId="4" borderId="71" xfId="0" applyNumberFormat="1" applyFont="1" applyFill="1" applyBorder="1" applyAlignment="1">
      <alignment horizontal="center" vertical="center" wrapText="1"/>
    </xf>
    <xf numFmtId="1" fontId="14" fillId="4" borderId="70" xfId="0" applyNumberFormat="1" applyFont="1" applyFill="1" applyBorder="1" applyAlignment="1">
      <alignment horizontal="center" vertical="center" wrapText="1"/>
    </xf>
    <xf numFmtId="164" fontId="13" fillId="4" borderId="56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1" fontId="13" fillId="4" borderId="51" xfId="0" applyNumberFormat="1" applyFont="1" applyFill="1" applyBorder="1" applyAlignment="1">
      <alignment horizontal="center" vertical="center" wrapText="1"/>
    </xf>
    <xf numFmtId="1" fontId="13" fillId="4" borderId="56" xfId="0" applyNumberFormat="1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/>
    <xf numFmtId="0" fontId="10" fillId="4" borderId="69" xfId="0" applyFont="1" applyFill="1" applyBorder="1" applyAlignment="1"/>
    <xf numFmtId="0" fontId="12" fillId="4" borderId="69" xfId="0" applyFont="1" applyFill="1" applyBorder="1" applyAlignment="1"/>
    <xf numFmtId="0" fontId="13" fillId="4" borderId="58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49" fontId="13" fillId="4" borderId="45" xfId="0" applyNumberFormat="1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1" fontId="14" fillId="4" borderId="51" xfId="0" applyNumberFormat="1" applyFont="1" applyFill="1" applyBorder="1" applyAlignment="1">
      <alignment horizontal="center" vertical="center" wrapText="1"/>
    </xf>
    <xf numFmtId="1" fontId="14" fillId="4" borderId="43" xfId="0" applyNumberFormat="1" applyFont="1" applyFill="1" applyBorder="1" applyAlignment="1">
      <alignment horizontal="center" vertical="center" wrapText="1"/>
    </xf>
    <xf numFmtId="1" fontId="14" fillId="4" borderId="72" xfId="0" applyNumberFormat="1" applyFont="1" applyFill="1" applyBorder="1" applyAlignment="1">
      <alignment horizontal="center" vertical="center" wrapText="1"/>
    </xf>
    <xf numFmtId="1" fontId="14" fillId="4" borderId="12" xfId="0" applyNumberFormat="1" applyFont="1" applyFill="1" applyBorder="1" applyAlignment="1">
      <alignment horizontal="center" vertical="center" wrapText="1"/>
    </xf>
    <xf numFmtId="1" fontId="14" fillId="4" borderId="45" xfId="0" applyNumberFormat="1" applyFont="1" applyFill="1" applyBorder="1" applyAlignment="1">
      <alignment horizontal="center" vertical="center" wrapText="1"/>
    </xf>
    <xf numFmtId="1" fontId="14" fillId="4" borderId="6" xfId="0" applyNumberFormat="1" applyFont="1" applyFill="1" applyBorder="1" applyAlignment="1">
      <alignment horizontal="center" vertical="center" wrapText="1"/>
    </xf>
    <xf numFmtId="164" fontId="13" fillId="4" borderId="33" xfId="0" applyNumberFormat="1" applyFont="1" applyFill="1" applyBorder="1" applyAlignment="1">
      <alignment horizontal="center" vertical="center" wrapText="1"/>
    </xf>
    <xf numFmtId="1" fontId="13" fillId="4" borderId="46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Border="1"/>
    <xf numFmtId="0" fontId="18" fillId="0" borderId="4" xfId="0" applyFont="1" applyBorder="1"/>
    <xf numFmtId="164" fontId="18" fillId="0" borderId="8" xfId="0" applyNumberFormat="1" applyFont="1" applyBorder="1"/>
    <xf numFmtId="164" fontId="12" fillId="4" borderId="6" xfId="0" applyNumberFormat="1" applyFont="1" applyFill="1" applyBorder="1" applyAlignment="1">
      <alignment horizontal="center"/>
    </xf>
    <xf numFmtId="0" fontId="0" fillId="4" borderId="2" xfId="0" applyFill="1" applyBorder="1"/>
    <xf numFmtId="0" fontId="3" fillId="4" borderId="50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49" fontId="3" fillId="4" borderId="58" xfId="0" applyNumberFormat="1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0" fillId="0" borderId="0" xfId="0" applyNumberFormat="1"/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10" fillId="4" borderId="43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7" fillId="4" borderId="29" xfId="0" applyFont="1" applyFill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17" fillId="4" borderId="47" xfId="0" applyFont="1" applyFill="1" applyBorder="1" applyAlignment="1">
      <alignment horizontal="center"/>
    </xf>
    <xf numFmtId="0" fontId="17" fillId="4" borderId="48" xfId="0" applyFont="1" applyFill="1" applyBorder="1" applyAlignment="1">
      <alignment horizontal="center"/>
    </xf>
    <xf numFmtId="0" fontId="17" fillId="4" borderId="68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textRotation="90" wrapText="1"/>
    </xf>
    <xf numFmtId="0" fontId="3" fillId="4" borderId="28" xfId="0" applyFont="1" applyFill="1" applyBorder="1" applyAlignment="1">
      <alignment horizontal="center" vertical="center" textRotation="90" wrapText="1"/>
    </xf>
    <xf numFmtId="49" fontId="3" fillId="4" borderId="1" xfId="0" applyNumberFormat="1" applyFont="1" applyFill="1" applyBorder="1" applyAlignment="1">
      <alignment horizontal="center" vertical="center" textRotation="90" wrapText="1"/>
    </xf>
    <xf numFmtId="49" fontId="3" fillId="4" borderId="2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4" borderId="33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workbookViewId="0">
      <selection activeCell="A5" sqref="A5:AA38"/>
    </sheetView>
  </sheetViews>
  <sheetFormatPr defaultRowHeight="15"/>
  <cols>
    <col min="2" max="8" width="5.28515625" customWidth="1"/>
    <col min="9" max="9" width="7.42578125" customWidth="1"/>
    <col min="10" max="10" width="7.28515625" customWidth="1"/>
    <col min="11" max="11" width="5.28515625" customWidth="1"/>
    <col min="12" max="12" width="7" customWidth="1"/>
    <col min="13" max="13" width="6.42578125" customWidth="1"/>
    <col min="14" max="14" width="5.28515625" customWidth="1"/>
    <col min="15" max="15" width="7.28515625" customWidth="1"/>
    <col min="16" max="21" width="5.28515625" customWidth="1"/>
    <col min="22" max="22" width="6.140625" customWidth="1"/>
    <col min="23" max="23" width="7.5703125" customWidth="1"/>
    <col min="24" max="24" width="6.42578125" customWidth="1"/>
    <col min="25" max="25" width="6.7109375" customWidth="1"/>
    <col min="26" max="26" width="5.28515625" customWidth="1"/>
    <col min="27" max="27" width="8.42578125" customWidth="1"/>
  </cols>
  <sheetData>
    <row r="1" spans="1:30" ht="18.75"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30" ht="18.75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30" ht="18.75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5" spans="1:30" ht="15" customHeight="1">
      <c r="A5" s="268"/>
      <c r="B5" s="258"/>
      <c r="C5" s="253"/>
      <c r="D5" s="260"/>
      <c r="E5" s="253"/>
      <c r="F5" s="253"/>
      <c r="G5" s="253"/>
      <c r="H5" s="253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60"/>
      <c r="AC5" s="37"/>
      <c r="AD5" s="58"/>
    </row>
    <row r="6" spans="1:30" ht="15" customHeight="1">
      <c r="A6" s="269"/>
      <c r="B6" s="258"/>
      <c r="C6" s="253"/>
      <c r="D6" s="260"/>
      <c r="E6" s="253"/>
      <c r="F6" s="253"/>
      <c r="G6" s="253"/>
      <c r="H6" s="253"/>
      <c r="I6" s="255"/>
      <c r="J6" s="255"/>
      <c r="K6" s="255"/>
      <c r="L6" s="255"/>
      <c r="M6" s="253"/>
      <c r="N6" s="253"/>
      <c r="O6" s="253"/>
      <c r="P6" s="255"/>
      <c r="Q6" s="255"/>
      <c r="R6" s="255"/>
      <c r="S6" s="255"/>
      <c r="T6" s="253"/>
      <c r="U6" s="253"/>
      <c r="V6" s="253"/>
      <c r="W6" s="253"/>
      <c r="X6" s="253"/>
      <c r="Y6" s="253"/>
      <c r="Z6" s="253"/>
      <c r="AA6" s="253"/>
      <c r="AB6" s="60"/>
      <c r="AC6" s="37"/>
      <c r="AD6" s="58"/>
    </row>
    <row r="7" spans="1:30">
      <c r="A7" s="269"/>
      <c r="B7" s="258"/>
      <c r="C7" s="253"/>
      <c r="D7" s="260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60"/>
      <c r="AC7" s="37"/>
      <c r="AD7" s="58"/>
    </row>
    <row r="8" spans="1:30">
      <c r="A8" s="269"/>
      <c r="B8" s="258"/>
      <c r="C8" s="253"/>
      <c r="D8" s="260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60"/>
      <c r="AC8" s="37"/>
      <c r="AD8" s="58"/>
    </row>
    <row r="9" spans="1:30" ht="15.75" thickBot="1">
      <c r="A9" s="270"/>
      <c r="B9" s="259"/>
      <c r="C9" s="254"/>
      <c r="D9" s="261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60"/>
      <c r="AC9" s="37"/>
      <c r="AD9" s="58"/>
    </row>
    <row r="10" spans="1:30" ht="15.75" thickBot="1">
      <c r="A10" s="35"/>
      <c r="B10" s="5"/>
      <c r="C10" s="1"/>
      <c r="D10" s="2"/>
      <c r="E10" s="3"/>
      <c r="F10" s="1"/>
      <c r="G10" s="1"/>
      <c r="H10" s="1"/>
      <c r="I10" s="1"/>
      <c r="J10" s="1"/>
      <c r="K10" s="4"/>
      <c r="L10" s="3"/>
      <c r="M10" s="5"/>
      <c r="N10" s="4"/>
      <c r="O10" s="3"/>
      <c r="P10" s="5"/>
      <c r="Q10" s="1"/>
      <c r="R10" s="4"/>
      <c r="S10" s="3"/>
      <c r="T10" s="5"/>
      <c r="U10" s="4"/>
      <c r="V10" s="3"/>
      <c r="W10" s="5"/>
      <c r="X10" s="1"/>
      <c r="Y10" s="1"/>
      <c r="Z10" s="4"/>
      <c r="AA10" s="3"/>
      <c r="AB10" s="60"/>
      <c r="AC10" s="37"/>
      <c r="AD10" s="58"/>
    </row>
    <row r="11" spans="1:30" ht="15.75" thickBot="1">
      <c r="A11" s="276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8"/>
      <c r="AB11" s="60"/>
      <c r="AC11" s="37"/>
      <c r="AD11" s="58"/>
    </row>
    <row r="12" spans="1:30" ht="15.75" thickBot="1">
      <c r="A12" s="105"/>
      <c r="B12" s="85"/>
      <c r="C12" s="85"/>
      <c r="D12" s="106"/>
      <c r="E12" s="85"/>
      <c r="F12" s="85"/>
      <c r="G12" s="85"/>
      <c r="H12" s="85"/>
      <c r="I12" s="85"/>
      <c r="J12" s="85"/>
      <c r="K12" s="86"/>
      <c r="L12" s="115"/>
      <c r="M12" s="84"/>
      <c r="N12" s="86"/>
      <c r="O12" s="115"/>
      <c r="P12" s="84"/>
      <c r="Q12" s="85"/>
      <c r="R12" s="85"/>
      <c r="S12" s="107"/>
      <c r="T12" s="85"/>
      <c r="U12" s="86"/>
      <c r="V12" s="115"/>
      <c r="W12" s="84"/>
      <c r="X12" s="85"/>
      <c r="Y12" s="85"/>
      <c r="Z12" s="85"/>
      <c r="AA12" s="108"/>
      <c r="AB12" s="60"/>
      <c r="AC12" s="37"/>
      <c r="AD12" s="58"/>
    </row>
    <row r="13" spans="1:30" ht="15.75" thickBot="1">
      <c r="A13" s="111"/>
      <c r="B13" s="29"/>
      <c r="C13" s="29"/>
      <c r="D13" s="112"/>
      <c r="E13" s="29"/>
      <c r="F13" s="29"/>
      <c r="G13" s="29"/>
      <c r="H13" s="29"/>
      <c r="I13" s="29"/>
      <c r="J13" s="29"/>
      <c r="K13" s="4"/>
      <c r="L13" s="3"/>
      <c r="M13" s="5"/>
      <c r="N13" s="4"/>
      <c r="O13" s="3"/>
      <c r="P13" s="5"/>
      <c r="Q13" s="29"/>
      <c r="R13" s="29"/>
      <c r="S13" s="29"/>
      <c r="T13" s="29"/>
      <c r="U13" s="4"/>
      <c r="V13" s="3"/>
      <c r="W13" s="5"/>
      <c r="X13" s="29"/>
      <c r="Y13" s="29"/>
      <c r="Z13" s="29"/>
      <c r="AA13" s="113"/>
      <c r="AB13" s="60"/>
      <c r="AC13" s="37"/>
      <c r="AD13" s="58"/>
    </row>
    <row r="14" spans="1:30" ht="15.75" thickBot="1">
      <c r="A14" s="109"/>
      <c r="B14" s="91"/>
      <c r="C14" s="91"/>
      <c r="D14" s="11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60"/>
      <c r="AC14" s="37"/>
      <c r="AD14" s="58"/>
    </row>
    <row r="15" spans="1:30" ht="15.75" thickBot="1">
      <c r="A15" s="279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1"/>
      <c r="AB15" s="60"/>
      <c r="AC15" s="37"/>
      <c r="AD15" s="58"/>
    </row>
    <row r="16" spans="1:30" ht="15" customHeight="1">
      <c r="A16" s="271"/>
      <c r="B16" s="96"/>
      <c r="C16" s="125"/>
      <c r="D16" s="133"/>
      <c r="E16" s="134"/>
      <c r="F16" s="46"/>
      <c r="G16" s="45"/>
      <c r="H16" s="45"/>
      <c r="I16" s="10"/>
      <c r="J16" s="10"/>
      <c r="K16" s="50"/>
      <c r="L16" s="48"/>
      <c r="M16" s="49"/>
      <c r="N16" s="50"/>
      <c r="O16" s="48"/>
      <c r="P16" s="49"/>
      <c r="Q16" s="10"/>
      <c r="R16" s="10"/>
      <c r="S16" s="97"/>
      <c r="T16" s="10"/>
      <c r="U16" s="50"/>
      <c r="V16" s="48"/>
      <c r="W16" s="49"/>
      <c r="X16" s="10"/>
      <c r="Y16" s="10"/>
      <c r="Z16" s="10"/>
      <c r="AA16" s="98"/>
      <c r="AB16" s="60"/>
      <c r="AC16" s="37"/>
      <c r="AD16" s="58"/>
    </row>
    <row r="17" spans="1:30" ht="15" customHeight="1" thickBot="1">
      <c r="A17" s="272"/>
      <c r="B17" s="94"/>
      <c r="C17" s="123"/>
      <c r="D17" s="135"/>
      <c r="E17" s="136"/>
      <c r="F17" s="19"/>
      <c r="G17" s="80"/>
      <c r="H17" s="80"/>
      <c r="I17" s="22"/>
      <c r="J17" s="22"/>
      <c r="K17" s="25"/>
      <c r="L17" s="116"/>
      <c r="M17" s="24"/>
      <c r="N17" s="25"/>
      <c r="O17" s="116"/>
      <c r="P17" s="24"/>
      <c r="Q17" s="22"/>
      <c r="R17" s="22"/>
      <c r="S17" s="95"/>
      <c r="T17" s="22"/>
      <c r="U17" s="25"/>
      <c r="V17" s="116"/>
      <c r="W17" s="24"/>
      <c r="X17" s="22"/>
      <c r="Y17" s="22"/>
      <c r="Z17" s="22"/>
      <c r="AA17" s="99"/>
      <c r="AB17" s="60"/>
      <c r="AC17" s="37"/>
      <c r="AD17" s="58"/>
    </row>
    <row r="18" spans="1:30" ht="15" customHeight="1">
      <c r="A18" s="272"/>
      <c r="B18" s="94"/>
      <c r="C18" s="123"/>
      <c r="D18" s="135"/>
      <c r="E18" s="136"/>
      <c r="F18" s="19"/>
      <c r="G18" s="80"/>
      <c r="H18" s="80"/>
      <c r="I18" s="22"/>
      <c r="J18" s="22"/>
      <c r="K18" s="22"/>
      <c r="L18" s="114"/>
      <c r="M18" s="22"/>
      <c r="N18" s="22"/>
      <c r="O18" s="114"/>
      <c r="P18" s="22"/>
      <c r="Q18" s="22"/>
      <c r="R18" s="22"/>
      <c r="S18" s="95"/>
      <c r="T18" s="22"/>
      <c r="U18" s="22"/>
      <c r="V18" s="114"/>
      <c r="W18" s="22"/>
      <c r="X18" s="22"/>
      <c r="Y18" s="22"/>
      <c r="Z18" s="22"/>
      <c r="AA18" s="99"/>
      <c r="AB18" s="60"/>
      <c r="AC18" s="37"/>
      <c r="AD18" s="58"/>
    </row>
    <row r="19" spans="1:30" ht="15" customHeight="1" thickBot="1">
      <c r="A19" s="273"/>
      <c r="B19" s="100"/>
      <c r="C19" s="124"/>
      <c r="D19" s="137"/>
      <c r="E19" s="138"/>
      <c r="F19" s="101"/>
      <c r="G19" s="102"/>
      <c r="H19" s="102"/>
      <c r="I19" s="26"/>
      <c r="J19" s="26"/>
      <c r="K19" s="26"/>
      <c r="L19" s="103"/>
      <c r="M19" s="26"/>
      <c r="N19" s="26"/>
      <c r="O19" s="103"/>
      <c r="P19" s="26"/>
      <c r="Q19" s="26"/>
      <c r="R19" s="26"/>
      <c r="S19" s="103"/>
      <c r="T19" s="26"/>
      <c r="U19" s="26"/>
      <c r="V19" s="103"/>
      <c r="W19" s="26"/>
      <c r="X19" s="26"/>
      <c r="Y19" s="26"/>
      <c r="Z19" s="26"/>
      <c r="AA19" s="104"/>
      <c r="AB19" s="60"/>
      <c r="AC19" s="37"/>
      <c r="AD19" s="58"/>
    </row>
    <row r="20" spans="1:30" ht="15" customHeight="1" thickBot="1">
      <c r="A20" s="87"/>
      <c r="B20" s="88"/>
      <c r="C20" s="88"/>
      <c r="D20" s="88"/>
      <c r="E20" s="89"/>
      <c r="F20" s="90"/>
      <c r="G20" s="91"/>
      <c r="H20" s="92"/>
      <c r="I20" s="90"/>
      <c r="J20" s="90"/>
      <c r="K20" s="90"/>
      <c r="L20" s="93"/>
      <c r="M20" s="90"/>
      <c r="N20" s="90"/>
      <c r="O20" s="93"/>
      <c r="P20" s="90"/>
      <c r="Q20" s="90"/>
      <c r="R20" s="90"/>
      <c r="S20" s="93"/>
      <c r="T20" s="90"/>
      <c r="U20" s="90"/>
      <c r="V20" s="93"/>
      <c r="W20" s="90"/>
      <c r="X20" s="90"/>
      <c r="Y20" s="90"/>
      <c r="Z20" s="90"/>
      <c r="AA20" s="93"/>
      <c r="AB20" s="61">
        <f>O20</f>
        <v>0</v>
      </c>
      <c r="AC20" s="37">
        <v>1290</v>
      </c>
      <c r="AD20" s="59">
        <f>AC20-AB20</f>
        <v>1290</v>
      </c>
    </row>
    <row r="21" spans="1:30" ht="15" customHeight="1">
      <c r="A21" s="263"/>
      <c r="B21" s="126"/>
      <c r="C21" s="123"/>
      <c r="D21" s="127"/>
      <c r="E21" s="128"/>
      <c r="F21" s="7"/>
      <c r="G21" s="6"/>
      <c r="H21" s="8"/>
      <c r="I21" s="30"/>
      <c r="J21" s="16"/>
      <c r="K21" s="31"/>
      <c r="L21" s="12"/>
      <c r="M21" s="13"/>
      <c r="N21" s="14"/>
      <c r="O21" s="12"/>
      <c r="P21" s="13"/>
      <c r="Q21" s="16"/>
      <c r="R21" s="14"/>
      <c r="S21" s="12"/>
      <c r="T21" s="13"/>
      <c r="U21" s="14"/>
      <c r="V21" s="12"/>
      <c r="W21" s="13"/>
      <c r="X21" s="16"/>
      <c r="Y21" s="16"/>
      <c r="Z21" s="14"/>
      <c r="AA21" s="12"/>
      <c r="AB21" s="60"/>
      <c r="AC21" s="37"/>
      <c r="AD21" s="58"/>
    </row>
    <row r="22" spans="1:30" ht="15" customHeight="1">
      <c r="A22" s="264"/>
      <c r="B22" s="126"/>
      <c r="C22" s="123"/>
      <c r="D22" s="127"/>
      <c r="E22" s="128"/>
      <c r="F22" s="19"/>
      <c r="G22" s="18"/>
      <c r="H22" s="20"/>
      <c r="I22" s="21"/>
      <c r="J22" s="22"/>
      <c r="K22" s="23"/>
      <c r="L22" s="15"/>
      <c r="M22" s="24"/>
      <c r="N22" s="25"/>
      <c r="O22" s="15"/>
      <c r="P22" s="24"/>
      <c r="Q22" s="22"/>
      <c r="R22" s="25"/>
      <c r="S22" s="15"/>
      <c r="T22" s="24"/>
      <c r="U22" s="25"/>
      <c r="V22" s="15"/>
      <c r="W22" s="24"/>
      <c r="X22" s="22"/>
      <c r="Y22" s="22"/>
      <c r="Z22" s="25"/>
      <c r="AA22" s="15"/>
      <c r="AB22" s="60"/>
      <c r="AC22" s="37"/>
      <c r="AD22" s="58"/>
    </row>
    <row r="23" spans="1:30" ht="15" customHeight="1">
      <c r="A23" s="264"/>
      <c r="B23" s="129"/>
      <c r="C23" s="123"/>
      <c r="D23" s="127"/>
      <c r="E23" s="128"/>
      <c r="F23" s="22"/>
      <c r="G23" s="18"/>
      <c r="H23" s="20"/>
      <c r="I23" s="21"/>
      <c r="J23" s="22"/>
      <c r="K23" s="23"/>
      <c r="L23" s="15"/>
      <c r="M23" s="24"/>
      <c r="N23" s="25"/>
      <c r="O23" s="15"/>
      <c r="P23" s="24"/>
      <c r="Q23" s="22"/>
      <c r="R23" s="25"/>
      <c r="S23" s="15"/>
      <c r="T23" s="24"/>
      <c r="U23" s="25"/>
      <c r="V23" s="15"/>
      <c r="W23" s="24"/>
      <c r="X23" s="22"/>
      <c r="Y23" s="22"/>
      <c r="Z23" s="25"/>
      <c r="AA23" s="15"/>
      <c r="AB23" s="60"/>
      <c r="AC23" s="37"/>
      <c r="AD23" s="58"/>
    </row>
    <row r="24" spans="1:30" ht="15" customHeight="1">
      <c r="A24" s="264"/>
      <c r="B24" s="126"/>
      <c r="C24" s="123"/>
      <c r="D24" s="127"/>
      <c r="E24" s="128"/>
      <c r="F24" s="19"/>
      <c r="G24" s="18"/>
      <c r="H24" s="20"/>
      <c r="I24" s="21"/>
      <c r="J24" s="22"/>
      <c r="K24" s="23"/>
      <c r="L24" s="15"/>
      <c r="M24" s="24"/>
      <c r="N24" s="25"/>
      <c r="O24" s="15"/>
      <c r="P24" s="24"/>
      <c r="Q24" s="22"/>
      <c r="R24" s="25"/>
      <c r="S24" s="15"/>
      <c r="T24" s="24"/>
      <c r="U24" s="25"/>
      <c r="V24" s="15"/>
      <c r="W24" s="24"/>
      <c r="X24" s="22"/>
      <c r="Y24" s="22"/>
      <c r="Z24" s="25"/>
      <c r="AA24" s="15"/>
      <c r="AB24" s="60"/>
      <c r="AC24" s="37"/>
      <c r="AD24" s="58"/>
    </row>
    <row r="25" spans="1:30" ht="15" customHeight="1" thickBot="1">
      <c r="A25" s="265"/>
      <c r="B25" s="34"/>
      <c r="C25" s="123"/>
      <c r="D25" s="127"/>
      <c r="E25" s="128"/>
      <c r="F25" s="19"/>
      <c r="G25" s="79"/>
      <c r="H25" s="20"/>
      <c r="I25" s="21"/>
      <c r="J25" s="22"/>
      <c r="K25" s="23"/>
      <c r="L25" s="15"/>
      <c r="M25" s="24"/>
      <c r="N25" s="25"/>
      <c r="O25" s="15"/>
      <c r="P25" s="24"/>
      <c r="Q25" s="22"/>
      <c r="R25" s="25"/>
      <c r="S25" s="15"/>
      <c r="T25" s="24"/>
      <c r="U25" s="25"/>
      <c r="V25" s="15"/>
      <c r="W25" s="24"/>
      <c r="X25" s="22"/>
      <c r="Y25" s="22"/>
      <c r="Z25" s="25"/>
      <c r="AA25" s="15"/>
      <c r="AB25" s="60"/>
      <c r="AC25" s="37"/>
      <c r="AD25" s="58"/>
    </row>
    <row r="26" spans="1:30" ht="15.75" customHeight="1" thickBot="1">
      <c r="A26" s="266"/>
      <c r="B26" s="267"/>
      <c r="C26" s="267"/>
      <c r="D26" s="38"/>
      <c r="E26" s="27"/>
      <c r="F26" s="274"/>
      <c r="G26" s="274"/>
      <c r="H26" s="27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61">
        <f>O26</f>
        <v>0</v>
      </c>
      <c r="AC26" s="37">
        <v>3200</v>
      </c>
      <c r="AD26" s="59">
        <f>AC26-AB26</f>
        <v>3200</v>
      </c>
    </row>
    <row r="27" spans="1:30" ht="15" customHeight="1">
      <c r="A27" s="262"/>
      <c r="B27" s="65"/>
      <c r="C27" s="66"/>
      <c r="D27" s="67"/>
      <c r="E27" s="68"/>
      <c r="F27" s="7"/>
      <c r="G27" s="6"/>
      <c r="H27" s="17"/>
      <c r="I27" s="30"/>
      <c r="J27" s="16"/>
      <c r="K27" s="31"/>
      <c r="L27" s="12"/>
      <c r="M27" s="13"/>
      <c r="N27" s="14"/>
      <c r="O27" s="12"/>
      <c r="P27" s="13"/>
      <c r="Q27" s="16"/>
      <c r="R27" s="14"/>
      <c r="S27" s="12"/>
      <c r="T27" s="13"/>
      <c r="U27" s="14"/>
      <c r="V27" s="12"/>
      <c r="W27" s="13"/>
      <c r="X27" s="16"/>
      <c r="Y27" s="16"/>
      <c r="Z27" s="14"/>
      <c r="AA27" s="32"/>
      <c r="AB27" s="60"/>
      <c r="AC27" s="37"/>
      <c r="AD27" s="58"/>
    </row>
    <row r="28" spans="1:30">
      <c r="A28" s="262"/>
      <c r="B28" s="69"/>
      <c r="C28" s="70"/>
      <c r="D28" s="71"/>
      <c r="E28" s="72"/>
      <c r="F28" s="19"/>
      <c r="G28" s="6"/>
      <c r="H28" s="17"/>
      <c r="I28" s="21"/>
      <c r="J28" s="22"/>
      <c r="K28" s="23"/>
      <c r="L28" s="15"/>
      <c r="M28" s="24"/>
      <c r="N28" s="25"/>
      <c r="O28" s="15"/>
      <c r="P28" s="24"/>
      <c r="Q28" s="22"/>
      <c r="R28" s="25"/>
      <c r="S28" s="15"/>
      <c r="T28" s="24"/>
      <c r="U28" s="25"/>
      <c r="V28" s="15"/>
      <c r="W28" s="24"/>
      <c r="X28" s="22"/>
      <c r="Y28" s="22"/>
      <c r="Z28" s="25"/>
      <c r="AA28" s="78"/>
      <c r="AB28" s="60"/>
      <c r="AC28" s="37"/>
      <c r="AD28" s="58"/>
    </row>
    <row r="29" spans="1:30">
      <c r="A29" s="262"/>
      <c r="B29" s="69"/>
      <c r="C29" s="70"/>
      <c r="D29" s="71"/>
      <c r="E29" s="72"/>
      <c r="F29" s="22"/>
      <c r="G29" s="6"/>
      <c r="H29" s="17"/>
      <c r="I29" s="21"/>
      <c r="J29" s="22"/>
      <c r="K29" s="23"/>
      <c r="L29" s="15"/>
      <c r="M29" s="24"/>
      <c r="N29" s="25"/>
      <c r="O29" s="15"/>
      <c r="P29" s="24"/>
      <c r="Q29" s="22"/>
      <c r="R29" s="25"/>
      <c r="S29" s="15"/>
      <c r="T29" s="24"/>
      <c r="U29" s="25"/>
      <c r="V29" s="15"/>
      <c r="W29" s="24"/>
      <c r="X29" s="22"/>
      <c r="Y29" s="22"/>
      <c r="Z29" s="25"/>
      <c r="AA29" s="33"/>
      <c r="AB29" s="60"/>
      <c r="AC29" s="37"/>
      <c r="AD29" s="58"/>
    </row>
    <row r="30" spans="1:30" ht="14.25" customHeight="1" thickBot="1">
      <c r="A30" s="262"/>
      <c r="B30" s="69"/>
      <c r="C30" s="70"/>
      <c r="D30" s="71"/>
      <c r="E30" s="72"/>
      <c r="F30" s="22"/>
      <c r="G30" s="6"/>
      <c r="H30" s="17"/>
      <c r="I30" s="21"/>
      <c r="J30" s="22"/>
      <c r="K30" s="23"/>
      <c r="L30" s="15"/>
      <c r="M30" s="24"/>
      <c r="N30" s="25"/>
      <c r="O30" s="15"/>
      <c r="P30" s="24"/>
      <c r="Q30" s="22"/>
      <c r="R30" s="25"/>
      <c r="S30" s="15"/>
      <c r="T30" s="24"/>
      <c r="U30" s="25"/>
      <c r="V30" s="15"/>
      <c r="W30" s="24"/>
      <c r="X30" s="22"/>
      <c r="Y30" s="22"/>
      <c r="Z30" s="25"/>
      <c r="AA30" s="33"/>
      <c r="AB30" s="60"/>
      <c r="AC30" s="37"/>
      <c r="AD30" s="58"/>
    </row>
    <row r="31" spans="1:30" ht="15.75" customHeight="1" thickBot="1">
      <c r="A31" s="289"/>
      <c r="B31" s="289"/>
      <c r="C31" s="289"/>
      <c r="D31" s="290"/>
      <c r="E31" s="41"/>
      <c r="F31" s="284"/>
      <c r="G31" s="284"/>
      <c r="H31" s="284"/>
      <c r="I31" s="42"/>
      <c r="J31" s="42"/>
      <c r="K31" s="42"/>
      <c r="L31" s="43"/>
      <c r="M31" s="42"/>
      <c r="N31" s="42"/>
      <c r="O31" s="43"/>
      <c r="P31" s="42"/>
      <c r="Q31" s="42"/>
      <c r="R31" s="42"/>
      <c r="S31" s="43"/>
      <c r="T31" s="42"/>
      <c r="U31" s="42"/>
      <c r="V31" s="43"/>
      <c r="W31" s="42"/>
      <c r="X31" s="42"/>
      <c r="Y31" s="42"/>
      <c r="Z31" s="42"/>
      <c r="AA31" s="44"/>
      <c r="AB31" s="61">
        <f>O31</f>
        <v>0</v>
      </c>
      <c r="AC31" s="37">
        <v>2400</v>
      </c>
      <c r="AD31" s="59">
        <f>AC31-AB31</f>
        <v>2400</v>
      </c>
    </row>
    <row r="32" spans="1:30" ht="15.75" customHeight="1">
      <c r="A32" s="282"/>
      <c r="B32" s="130"/>
      <c r="C32" s="125"/>
      <c r="D32" s="131"/>
      <c r="E32" s="132"/>
      <c r="F32" s="46"/>
      <c r="G32" s="45"/>
      <c r="H32" s="47"/>
      <c r="I32" s="9"/>
      <c r="J32" s="10"/>
      <c r="K32" s="11"/>
      <c r="L32" s="48"/>
      <c r="M32" s="49"/>
      <c r="N32" s="50"/>
      <c r="O32" s="48"/>
      <c r="P32" s="49"/>
      <c r="Q32" s="10"/>
      <c r="R32" s="50"/>
      <c r="S32" s="48"/>
      <c r="T32" s="49"/>
      <c r="U32" s="50"/>
      <c r="V32" s="48"/>
      <c r="W32" s="49"/>
      <c r="X32" s="10"/>
      <c r="Y32" s="10"/>
      <c r="Z32" s="50"/>
      <c r="AA32" s="48"/>
      <c r="AB32" s="60"/>
      <c r="AC32" s="37"/>
      <c r="AD32" s="58"/>
    </row>
    <row r="33" spans="1:30" ht="18.75" customHeight="1" thickBot="1">
      <c r="A33" s="283"/>
      <c r="B33" s="73"/>
      <c r="C33" s="62"/>
      <c r="D33" s="63"/>
      <c r="E33" s="64"/>
      <c r="F33" s="19"/>
      <c r="G33" s="18"/>
      <c r="H33" s="20"/>
      <c r="I33" s="21"/>
      <c r="J33" s="22"/>
      <c r="K33" s="23"/>
      <c r="L33" s="15"/>
      <c r="M33" s="24"/>
      <c r="N33" s="25"/>
      <c r="O33" s="15"/>
      <c r="P33" s="24"/>
      <c r="Q33" s="22"/>
      <c r="R33" s="25"/>
      <c r="S33" s="15"/>
      <c r="T33" s="24"/>
      <c r="U33" s="25"/>
      <c r="V33" s="15"/>
      <c r="W33" s="24"/>
      <c r="X33" s="22"/>
      <c r="Y33" s="22"/>
      <c r="Z33" s="25"/>
      <c r="AA33" s="15"/>
      <c r="AB33" s="60"/>
      <c r="AC33" s="37"/>
      <c r="AD33" s="58"/>
    </row>
    <row r="34" spans="1:30" ht="15.75" thickBot="1">
      <c r="A34" s="51"/>
      <c r="B34" s="39"/>
      <c r="C34" s="39"/>
      <c r="D34" s="39"/>
      <c r="E34" s="40"/>
      <c r="F34" s="36"/>
      <c r="G34" s="29"/>
      <c r="H34" s="4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61">
        <f>O34</f>
        <v>0</v>
      </c>
      <c r="AC34" s="37">
        <v>120</v>
      </c>
      <c r="AD34" s="59">
        <f>AC34-AB34</f>
        <v>120</v>
      </c>
    </row>
    <row r="35" spans="1:30">
      <c r="A35" s="117"/>
      <c r="B35" s="39"/>
      <c r="C35" s="39"/>
      <c r="D35" s="39"/>
      <c r="E35" s="40"/>
      <c r="F35" s="118"/>
      <c r="G35" s="82"/>
      <c r="H35" s="83"/>
      <c r="I35" s="119"/>
      <c r="J35" s="118"/>
      <c r="K35" s="120"/>
      <c r="L35" s="121"/>
      <c r="M35" s="118"/>
      <c r="N35" s="120"/>
      <c r="O35" s="121"/>
      <c r="P35" s="118"/>
      <c r="Q35" s="118"/>
      <c r="R35" s="120"/>
      <c r="S35" s="121"/>
      <c r="T35" s="118"/>
      <c r="U35" s="120"/>
      <c r="V35" s="121"/>
      <c r="W35" s="118"/>
      <c r="X35" s="118"/>
      <c r="Y35" s="118"/>
      <c r="Z35" s="120"/>
      <c r="AA35" s="121"/>
      <c r="AB35" s="61"/>
      <c r="AC35" s="37"/>
      <c r="AD35" s="59"/>
    </row>
    <row r="36" spans="1:30" ht="15.75" thickBot="1">
      <c r="A36" s="81"/>
      <c r="B36" s="74"/>
      <c r="C36" s="75"/>
      <c r="D36" s="76"/>
      <c r="E36" s="77"/>
      <c r="F36" s="7"/>
      <c r="G36" s="6"/>
      <c r="H36" s="8"/>
      <c r="I36" s="30"/>
      <c r="J36" s="16"/>
      <c r="K36" s="31"/>
      <c r="L36" s="12"/>
      <c r="M36" s="13"/>
      <c r="N36" s="14"/>
      <c r="O36" s="12"/>
      <c r="P36" s="13"/>
      <c r="Q36" s="16"/>
      <c r="R36" s="14"/>
      <c r="S36" s="12"/>
      <c r="T36" s="13"/>
      <c r="U36" s="14"/>
      <c r="V36" s="12"/>
      <c r="W36" s="13"/>
      <c r="X36" s="16"/>
      <c r="Y36" s="16"/>
      <c r="Z36" s="14"/>
      <c r="AA36" s="12"/>
      <c r="AB36" s="60"/>
      <c r="AC36" s="37"/>
      <c r="AD36" s="58"/>
    </row>
    <row r="37" spans="1:30" ht="15.75" thickBot="1">
      <c r="A37" s="285"/>
      <c r="B37" s="286"/>
      <c r="C37" s="286"/>
      <c r="D37" s="286"/>
      <c r="E37" s="40"/>
      <c r="F37" s="55"/>
      <c r="G37" s="56"/>
      <c r="H37" s="57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61">
        <f>O37</f>
        <v>0</v>
      </c>
      <c r="AC37" s="37">
        <v>200</v>
      </c>
      <c r="AD37" s="59">
        <f>AC37-AB37</f>
        <v>200</v>
      </c>
    </row>
    <row r="38" spans="1:30" ht="15.75" thickBot="1">
      <c r="A38" s="287"/>
      <c r="B38" s="288"/>
      <c r="C38" s="288"/>
      <c r="D38" s="288"/>
      <c r="E38" s="122"/>
      <c r="F38" s="52"/>
      <c r="G38" s="53"/>
      <c r="H38" s="54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>
        <f>SUM(AB5:AB37)</f>
        <v>0</v>
      </c>
      <c r="AC38">
        <f>SUM(AC5:AC37)</f>
        <v>7210</v>
      </c>
      <c r="AD38">
        <f>SUM(AD5:AD37)</f>
        <v>7210</v>
      </c>
    </row>
  </sheetData>
  <mergeCells count="46">
    <mergeCell ref="A32:A33"/>
    <mergeCell ref="F31:H31"/>
    <mergeCell ref="A37:D37"/>
    <mergeCell ref="A38:D38"/>
    <mergeCell ref="A31:D31"/>
    <mergeCell ref="A27:A30"/>
    <mergeCell ref="P7:P9"/>
    <mergeCell ref="A21:A25"/>
    <mergeCell ref="A26:C26"/>
    <mergeCell ref="A5:A9"/>
    <mergeCell ref="A16:A19"/>
    <mergeCell ref="K7:K9"/>
    <mergeCell ref="L7:L9"/>
    <mergeCell ref="F26:H26"/>
    <mergeCell ref="J7:J9"/>
    <mergeCell ref="O6:O9"/>
    <mergeCell ref="A11:AA11"/>
    <mergeCell ref="A15:AA15"/>
    <mergeCell ref="W5:AA5"/>
    <mergeCell ref="Q7:Q9"/>
    <mergeCell ref="R7:R9"/>
    <mergeCell ref="B1:AA1"/>
    <mergeCell ref="B2:AA2"/>
    <mergeCell ref="B3:AA3"/>
    <mergeCell ref="B5:B9"/>
    <mergeCell ref="C5:C9"/>
    <mergeCell ref="D5:D9"/>
    <mergeCell ref="E5:E9"/>
    <mergeCell ref="F5:F9"/>
    <mergeCell ref="G5:G9"/>
    <mergeCell ref="I6:L6"/>
    <mergeCell ref="M6:M9"/>
    <mergeCell ref="N6:N9"/>
    <mergeCell ref="AA6:AA9"/>
    <mergeCell ref="H5:H9"/>
    <mergeCell ref="I5:V5"/>
    <mergeCell ref="I7:I9"/>
    <mergeCell ref="Y6:Y9"/>
    <mergeCell ref="Z6:Z9"/>
    <mergeCell ref="P6:S6"/>
    <mergeCell ref="T6:T9"/>
    <mergeCell ref="S7:S9"/>
    <mergeCell ref="U6:U9"/>
    <mergeCell ref="V6:V9"/>
    <mergeCell ref="W6:W9"/>
    <mergeCell ref="X6:X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workbookViewId="0">
      <selection activeCell="R18" sqref="R18"/>
    </sheetView>
  </sheetViews>
  <sheetFormatPr defaultRowHeight="15"/>
  <cols>
    <col min="1" max="1" width="11.85546875" customWidth="1"/>
    <col min="2" max="5" width="6.42578125" customWidth="1"/>
    <col min="6" max="6" width="11.42578125" customWidth="1"/>
    <col min="7" max="7" width="7.42578125" customWidth="1"/>
    <col min="8" max="8" width="7.85546875" customWidth="1"/>
    <col min="9" max="9" width="6.42578125" customWidth="1"/>
    <col min="10" max="10" width="7.85546875" customWidth="1"/>
    <col min="11" max="11" width="7.7109375" customWidth="1"/>
    <col min="12" max="12" width="6.42578125" customWidth="1"/>
    <col min="13" max="13" width="7.28515625" customWidth="1"/>
    <col min="14" max="15" width="6.42578125" customWidth="1"/>
    <col min="16" max="16" width="8" customWidth="1"/>
  </cols>
  <sheetData>
    <row r="1" spans="1:22" ht="18.75">
      <c r="A1" s="300" t="s">
        <v>31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2" ht="18.75">
      <c r="A2" s="300" t="s">
        <v>32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22" ht="18.75">
      <c r="A3" s="300" t="s">
        <v>33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22" ht="18.75">
      <c r="A4" s="300" t="s">
        <v>34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spans="1:22" ht="18.75">
      <c r="B5" s="256" t="s">
        <v>35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</row>
    <row r="6" spans="1:22" ht="18.75">
      <c r="B6" s="257" t="s">
        <v>53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</row>
    <row r="7" spans="1:22" ht="18.75">
      <c r="B7" s="257" t="s">
        <v>36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</row>
    <row r="9" spans="1:22" ht="15" customHeight="1">
      <c r="A9" s="307" t="s">
        <v>38</v>
      </c>
      <c r="B9" s="310" t="s">
        <v>0</v>
      </c>
      <c r="C9" s="291" t="s">
        <v>1</v>
      </c>
      <c r="D9" s="312" t="s">
        <v>2</v>
      </c>
      <c r="E9" s="291" t="s">
        <v>3</v>
      </c>
      <c r="F9" s="291" t="s">
        <v>4</v>
      </c>
      <c r="G9" s="299" t="s">
        <v>5</v>
      </c>
      <c r="H9" s="299"/>
      <c r="I9" s="299"/>
      <c r="J9" s="299"/>
      <c r="K9" s="299"/>
      <c r="L9" s="299"/>
      <c r="M9" s="299"/>
      <c r="N9" s="299"/>
      <c r="O9" s="299"/>
      <c r="P9" s="299"/>
    </row>
    <row r="10" spans="1:22" ht="15" customHeight="1">
      <c r="A10" s="308"/>
      <c r="B10" s="310"/>
      <c r="C10" s="291"/>
      <c r="D10" s="312"/>
      <c r="E10" s="291"/>
      <c r="F10" s="291"/>
      <c r="G10" s="299" t="s">
        <v>6</v>
      </c>
      <c r="H10" s="299"/>
      <c r="I10" s="299"/>
      <c r="J10" s="299"/>
      <c r="K10" s="291" t="s">
        <v>7</v>
      </c>
      <c r="L10" s="291" t="s">
        <v>8</v>
      </c>
      <c r="M10" s="291" t="s">
        <v>9</v>
      </c>
      <c r="N10" s="291" t="s">
        <v>10</v>
      </c>
      <c r="O10" s="291" t="s">
        <v>11</v>
      </c>
      <c r="P10" s="291" t="s">
        <v>12</v>
      </c>
    </row>
    <row r="11" spans="1:22" ht="15" customHeight="1">
      <c r="A11" s="308"/>
      <c r="B11" s="310"/>
      <c r="C11" s="291"/>
      <c r="D11" s="312"/>
      <c r="E11" s="291"/>
      <c r="F11" s="291"/>
      <c r="G11" s="291" t="s">
        <v>13</v>
      </c>
      <c r="H11" s="291" t="s">
        <v>14</v>
      </c>
      <c r="I11" s="291" t="s">
        <v>15</v>
      </c>
      <c r="J11" s="291" t="s">
        <v>16</v>
      </c>
      <c r="K11" s="291"/>
      <c r="L11" s="291"/>
      <c r="M11" s="291"/>
      <c r="N11" s="291"/>
      <c r="O11" s="291"/>
      <c r="P11" s="291"/>
    </row>
    <row r="12" spans="1:22">
      <c r="A12" s="308"/>
      <c r="B12" s="310"/>
      <c r="C12" s="291"/>
      <c r="D12" s="312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</row>
    <row r="13" spans="1:22" ht="15.75" thickBot="1">
      <c r="A13" s="309"/>
      <c r="B13" s="311"/>
      <c r="C13" s="292"/>
      <c r="D13" s="313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</row>
    <row r="14" spans="1:22" ht="15.75" thickBot="1">
      <c r="A14" s="246">
        <v>1</v>
      </c>
      <c r="B14" s="247">
        <v>1</v>
      </c>
      <c r="C14" s="248">
        <v>2</v>
      </c>
      <c r="D14" s="249">
        <v>3</v>
      </c>
      <c r="E14" s="250">
        <v>4</v>
      </c>
      <c r="F14" s="248">
        <v>8</v>
      </c>
      <c r="G14" s="248">
        <v>9</v>
      </c>
      <c r="H14" s="248">
        <v>10</v>
      </c>
      <c r="I14" s="251">
        <v>11</v>
      </c>
      <c r="J14" s="250">
        <v>12</v>
      </c>
      <c r="K14" s="247">
        <v>13</v>
      </c>
      <c r="L14" s="251">
        <v>14</v>
      </c>
      <c r="M14" s="250">
        <v>15</v>
      </c>
      <c r="N14" s="247">
        <v>20</v>
      </c>
      <c r="O14" s="251">
        <v>21</v>
      </c>
      <c r="P14" s="250">
        <v>22</v>
      </c>
    </row>
    <row r="15" spans="1:22" ht="22.5" customHeight="1" thickBot="1">
      <c r="A15" s="304" t="s">
        <v>27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6"/>
    </row>
    <row r="16" spans="1:22" ht="22.5" customHeight="1" thickBot="1">
      <c r="A16" s="301" t="s">
        <v>44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3"/>
      <c r="Q16" s="139"/>
      <c r="R16" s="139"/>
      <c r="S16" s="139"/>
      <c r="T16" s="139"/>
      <c r="U16" s="139"/>
      <c r="V16" s="140"/>
    </row>
    <row r="17" spans="1:16" ht="22.5" customHeight="1" thickBot="1">
      <c r="A17" s="141" t="s">
        <v>43</v>
      </c>
      <c r="B17" s="142"/>
      <c r="C17" s="142" t="s">
        <v>55</v>
      </c>
      <c r="D17" s="143" t="s">
        <v>28</v>
      </c>
      <c r="E17" s="142">
        <v>0.7</v>
      </c>
      <c r="F17" s="144" t="s">
        <v>40</v>
      </c>
      <c r="G17" s="144">
        <v>19</v>
      </c>
      <c r="H17" s="144">
        <v>15</v>
      </c>
      <c r="I17" s="144">
        <v>0</v>
      </c>
      <c r="J17" s="145">
        <f t="shared" ref="J17" si="0">G17+H17+I17</f>
        <v>34</v>
      </c>
      <c r="K17" s="144">
        <v>78</v>
      </c>
      <c r="L17" s="144">
        <v>6</v>
      </c>
      <c r="M17" s="145">
        <f>J17+K17+L17</f>
        <v>118</v>
      </c>
      <c r="N17" s="144">
        <v>15</v>
      </c>
      <c r="O17" s="144">
        <v>0</v>
      </c>
      <c r="P17" s="146">
        <f>M17+N17+O17</f>
        <v>133</v>
      </c>
    </row>
    <row r="18" spans="1:16" ht="22.5" customHeight="1" thickBot="1">
      <c r="A18" s="147" t="s">
        <v>16</v>
      </c>
      <c r="B18" s="148"/>
      <c r="C18" s="148"/>
      <c r="D18" s="149"/>
      <c r="E18" s="148">
        <f>E17</f>
        <v>0.7</v>
      </c>
      <c r="F18" s="148"/>
      <c r="G18" s="148">
        <f t="shared" ref="G18:P19" si="1">G17</f>
        <v>19</v>
      </c>
      <c r="H18" s="148">
        <f t="shared" si="1"/>
        <v>15</v>
      </c>
      <c r="I18" s="148">
        <f t="shared" si="1"/>
        <v>0</v>
      </c>
      <c r="J18" s="148">
        <f t="shared" si="1"/>
        <v>34</v>
      </c>
      <c r="K18" s="148">
        <f t="shared" si="1"/>
        <v>78</v>
      </c>
      <c r="L18" s="148">
        <f t="shared" si="1"/>
        <v>6</v>
      </c>
      <c r="M18" s="148">
        <f t="shared" si="1"/>
        <v>118</v>
      </c>
      <c r="N18" s="148">
        <f t="shared" si="1"/>
        <v>15</v>
      </c>
      <c r="O18" s="148">
        <f t="shared" si="1"/>
        <v>0</v>
      </c>
      <c r="P18" s="150">
        <f t="shared" si="1"/>
        <v>133</v>
      </c>
    </row>
    <row r="19" spans="1:16" ht="22.5" customHeight="1" thickBot="1">
      <c r="A19" s="151" t="s">
        <v>29</v>
      </c>
      <c r="B19" s="152"/>
      <c r="C19" s="152"/>
      <c r="D19" s="153"/>
      <c r="E19" s="152">
        <f>E18</f>
        <v>0.7</v>
      </c>
      <c r="F19" s="152"/>
      <c r="G19" s="152">
        <f t="shared" si="1"/>
        <v>19</v>
      </c>
      <c r="H19" s="152">
        <f t="shared" si="1"/>
        <v>15</v>
      </c>
      <c r="I19" s="152">
        <f t="shared" si="1"/>
        <v>0</v>
      </c>
      <c r="J19" s="152">
        <f t="shared" si="1"/>
        <v>34</v>
      </c>
      <c r="K19" s="152">
        <f t="shared" si="1"/>
        <v>78</v>
      </c>
      <c r="L19" s="152">
        <f t="shared" si="1"/>
        <v>6</v>
      </c>
      <c r="M19" s="152">
        <f t="shared" si="1"/>
        <v>118</v>
      </c>
      <c r="N19" s="152">
        <f t="shared" si="1"/>
        <v>15</v>
      </c>
      <c r="O19" s="152">
        <f t="shared" si="1"/>
        <v>0</v>
      </c>
      <c r="P19" s="154">
        <f t="shared" si="1"/>
        <v>133</v>
      </c>
    </row>
    <row r="20" spans="1:16" ht="22.5" customHeight="1" thickBot="1">
      <c r="A20" s="305" t="s">
        <v>30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6"/>
    </row>
    <row r="21" spans="1:16" ht="22.5" customHeight="1" thickBot="1">
      <c r="A21" s="301" t="s">
        <v>44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3"/>
    </row>
    <row r="22" spans="1:16" ht="22.5" customHeight="1">
      <c r="A22" s="293" t="s">
        <v>43</v>
      </c>
      <c r="B22" s="155">
        <v>1</v>
      </c>
      <c r="C22" s="156">
        <v>32</v>
      </c>
      <c r="D22" s="157" t="s">
        <v>21</v>
      </c>
      <c r="E22" s="158">
        <v>2.2999999999999998</v>
      </c>
      <c r="F22" s="159" t="s">
        <v>37</v>
      </c>
      <c r="G22" s="160">
        <v>134</v>
      </c>
      <c r="H22" s="161">
        <v>64</v>
      </c>
      <c r="I22" s="162">
        <v>0</v>
      </c>
      <c r="J22" s="163">
        <f t="shared" ref="J22:J31" si="2">G22+H22+I22</f>
        <v>198</v>
      </c>
      <c r="K22" s="164">
        <v>196</v>
      </c>
      <c r="L22" s="165">
        <v>32</v>
      </c>
      <c r="M22" s="163">
        <f>J22+K22+L22</f>
        <v>426</v>
      </c>
      <c r="N22" s="164">
        <v>35</v>
      </c>
      <c r="O22" s="165">
        <v>0</v>
      </c>
      <c r="P22" s="163">
        <f>O22+N22+M22</f>
        <v>461</v>
      </c>
    </row>
    <row r="23" spans="1:16" ht="22.5" customHeight="1">
      <c r="A23" s="293"/>
      <c r="B23" s="166">
        <v>2</v>
      </c>
      <c r="C23" s="167">
        <v>58</v>
      </c>
      <c r="D23" s="168" t="s">
        <v>19</v>
      </c>
      <c r="E23" s="169">
        <v>0.9</v>
      </c>
      <c r="F23" s="159" t="s">
        <v>37</v>
      </c>
      <c r="G23" s="170">
        <v>43</v>
      </c>
      <c r="H23" s="171">
        <v>30</v>
      </c>
      <c r="I23" s="172">
        <v>0</v>
      </c>
      <c r="J23" s="173">
        <f>G23+H23+I23</f>
        <v>73</v>
      </c>
      <c r="K23" s="174">
        <v>98</v>
      </c>
      <c r="L23" s="175">
        <v>13</v>
      </c>
      <c r="M23" s="173">
        <f t="shared" ref="M23:M25" si="3">J23+K23+L23</f>
        <v>184</v>
      </c>
      <c r="N23" s="174">
        <v>17</v>
      </c>
      <c r="O23" s="175">
        <v>0</v>
      </c>
      <c r="P23" s="173">
        <f>O23+N23+M23</f>
        <v>201</v>
      </c>
    </row>
    <row r="24" spans="1:16" ht="22.5" customHeight="1">
      <c r="A24" s="293"/>
      <c r="B24" s="166">
        <v>3</v>
      </c>
      <c r="C24" s="167">
        <v>70</v>
      </c>
      <c r="D24" s="168" t="s">
        <v>17</v>
      </c>
      <c r="E24" s="169">
        <v>1.6</v>
      </c>
      <c r="F24" s="159" t="s">
        <v>37</v>
      </c>
      <c r="G24" s="170">
        <v>221</v>
      </c>
      <c r="H24" s="171">
        <v>27</v>
      </c>
      <c r="I24" s="172">
        <v>0</v>
      </c>
      <c r="J24" s="173">
        <f>G24+H24+I24</f>
        <v>248</v>
      </c>
      <c r="K24" s="174">
        <v>244</v>
      </c>
      <c r="L24" s="175">
        <v>42</v>
      </c>
      <c r="M24" s="173">
        <f t="shared" si="3"/>
        <v>534</v>
      </c>
      <c r="N24" s="174">
        <v>40</v>
      </c>
      <c r="O24" s="175">
        <v>0</v>
      </c>
      <c r="P24" s="173">
        <f t="shared" ref="P24:P41" si="4">O24+N24+M24</f>
        <v>574</v>
      </c>
    </row>
    <row r="25" spans="1:16" ht="22.5" customHeight="1" thickBot="1">
      <c r="A25" s="294"/>
      <c r="B25" s="166">
        <v>4</v>
      </c>
      <c r="C25" s="167">
        <v>127</v>
      </c>
      <c r="D25" s="168" t="s">
        <v>17</v>
      </c>
      <c r="E25" s="169">
        <v>0.6</v>
      </c>
      <c r="F25" s="159" t="s">
        <v>37</v>
      </c>
      <c r="G25" s="176">
        <v>36</v>
      </c>
      <c r="H25" s="177">
        <v>2</v>
      </c>
      <c r="I25" s="178">
        <v>0</v>
      </c>
      <c r="J25" s="179">
        <f>G25+H25+I25</f>
        <v>38</v>
      </c>
      <c r="K25" s="180">
        <v>69</v>
      </c>
      <c r="L25" s="181">
        <v>10</v>
      </c>
      <c r="M25" s="173">
        <f t="shared" si="3"/>
        <v>117</v>
      </c>
      <c r="N25" s="180">
        <v>9</v>
      </c>
      <c r="O25" s="181">
        <v>0</v>
      </c>
      <c r="P25" s="173">
        <f t="shared" si="4"/>
        <v>126</v>
      </c>
    </row>
    <row r="26" spans="1:16" ht="22.5" customHeight="1" thickBot="1">
      <c r="A26" s="182" t="s">
        <v>45</v>
      </c>
      <c r="B26" s="183"/>
      <c r="C26" s="183"/>
      <c r="D26" s="183"/>
      <c r="E26" s="184">
        <f>SUM(E22:E25)</f>
        <v>5.3999999999999995</v>
      </c>
      <c r="F26" s="185"/>
      <c r="G26" s="186">
        <f>G22+G23+G24+G25</f>
        <v>434</v>
      </c>
      <c r="H26" s="186">
        <f t="shared" ref="H26:I26" si="5">H22+H23+H24+H25</f>
        <v>123</v>
      </c>
      <c r="I26" s="186">
        <f t="shared" si="5"/>
        <v>0</v>
      </c>
      <c r="J26" s="187">
        <f>G26+H26+I26</f>
        <v>557</v>
      </c>
      <c r="K26" s="186">
        <f t="shared" ref="K26:L26" si="6">K22+K23+K24+K25</f>
        <v>607</v>
      </c>
      <c r="L26" s="186">
        <f t="shared" si="6"/>
        <v>97</v>
      </c>
      <c r="M26" s="173">
        <f>J26+K26+L26</f>
        <v>1261</v>
      </c>
      <c r="N26" s="186">
        <f t="shared" ref="N26:O26" si="7">N22+N23+N24+N25</f>
        <v>101</v>
      </c>
      <c r="O26" s="186">
        <f t="shared" si="7"/>
        <v>0</v>
      </c>
      <c r="P26" s="173">
        <f t="shared" si="4"/>
        <v>1362</v>
      </c>
    </row>
    <row r="27" spans="1:16" ht="22.5" customHeight="1">
      <c r="A27" s="295" t="s">
        <v>43</v>
      </c>
      <c r="B27" s="166">
        <v>1</v>
      </c>
      <c r="C27" s="167">
        <v>98</v>
      </c>
      <c r="D27" s="168" t="s">
        <v>20</v>
      </c>
      <c r="E27" s="169">
        <v>3.7</v>
      </c>
      <c r="F27" s="159" t="s">
        <v>39</v>
      </c>
      <c r="G27" s="160">
        <v>215</v>
      </c>
      <c r="H27" s="161">
        <v>182</v>
      </c>
      <c r="I27" s="162">
        <v>5</v>
      </c>
      <c r="J27" s="163">
        <f>G27+H27+I27</f>
        <v>402</v>
      </c>
      <c r="K27" s="164">
        <v>324</v>
      </c>
      <c r="L27" s="165">
        <v>48</v>
      </c>
      <c r="M27" s="173">
        <f t="shared" ref="M27:M31" si="8">J27+K27+L27</f>
        <v>774</v>
      </c>
      <c r="N27" s="164">
        <v>77</v>
      </c>
      <c r="O27" s="165">
        <v>1</v>
      </c>
      <c r="P27" s="173">
        <f t="shared" si="4"/>
        <v>852</v>
      </c>
    </row>
    <row r="28" spans="1:16" ht="22.5" customHeight="1">
      <c r="A28" s="293"/>
      <c r="B28" s="166">
        <v>2</v>
      </c>
      <c r="C28" s="167">
        <v>38</v>
      </c>
      <c r="D28" s="168" t="s">
        <v>18</v>
      </c>
      <c r="E28" s="169">
        <v>4</v>
      </c>
      <c r="F28" s="159" t="s">
        <v>39</v>
      </c>
      <c r="G28" s="170">
        <v>230</v>
      </c>
      <c r="H28" s="171">
        <v>210</v>
      </c>
      <c r="I28" s="172">
        <v>6</v>
      </c>
      <c r="J28" s="173">
        <f t="shared" si="2"/>
        <v>446</v>
      </c>
      <c r="K28" s="174">
        <v>396</v>
      </c>
      <c r="L28" s="175">
        <v>50</v>
      </c>
      <c r="M28" s="173">
        <f t="shared" si="8"/>
        <v>892</v>
      </c>
      <c r="N28" s="174">
        <v>105</v>
      </c>
      <c r="O28" s="175">
        <v>4</v>
      </c>
      <c r="P28" s="173">
        <f t="shared" si="4"/>
        <v>1001</v>
      </c>
    </row>
    <row r="29" spans="1:16" ht="22.5" customHeight="1">
      <c r="A29" s="293"/>
      <c r="B29" s="155">
        <v>3</v>
      </c>
      <c r="C29" s="167">
        <v>98</v>
      </c>
      <c r="D29" s="168" t="s">
        <v>21</v>
      </c>
      <c r="E29" s="169">
        <v>1.7</v>
      </c>
      <c r="F29" s="159" t="s">
        <v>39</v>
      </c>
      <c r="G29" s="170">
        <v>99</v>
      </c>
      <c r="H29" s="171">
        <v>84</v>
      </c>
      <c r="I29" s="172">
        <v>3</v>
      </c>
      <c r="J29" s="173">
        <f t="shared" si="2"/>
        <v>186</v>
      </c>
      <c r="K29" s="174">
        <v>173</v>
      </c>
      <c r="L29" s="175">
        <v>24</v>
      </c>
      <c r="M29" s="173">
        <f t="shared" si="8"/>
        <v>383</v>
      </c>
      <c r="N29" s="174">
        <v>40</v>
      </c>
      <c r="O29" s="175">
        <v>5</v>
      </c>
      <c r="P29" s="173">
        <f t="shared" si="4"/>
        <v>428</v>
      </c>
    </row>
    <row r="30" spans="1:16" ht="22.5" customHeight="1">
      <c r="A30" s="293"/>
      <c r="B30" s="166">
        <v>4</v>
      </c>
      <c r="C30" s="167">
        <v>130</v>
      </c>
      <c r="D30" s="168" t="s">
        <v>18</v>
      </c>
      <c r="E30" s="169">
        <v>1.9</v>
      </c>
      <c r="F30" s="159" t="s">
        <v>39</v>
      </c>
      <c r="G30" s="170">
        <v>85</v>
      </c>
      <c r="H30" s="171">
        <v>29</v>
      </c>
      <c r="I30" s="172">
        <v>0</v>
      </c>
      <c r="J30" s="173">
        <f t="shared" si="2"/>
        <v>114</v>
      </c>
      <c r="K30" s="174">
        <v>225</v>
      </c>
      <c r="L30" s="175">
        <v>24</v>
      </c>
      <c r="M30" s="173">
        <f t="shared" si="8"/>
        <v>363</v>
      </c>
      <c r="N30" s="174">
        <v>40</v>
      </c>
      <c r="O30" s="175">
        <v>0</v>
      </c>
      <c r="P30" s="173">
        <f t="shared" si="4"/>
        <v>403</v>
      </c>
    </row>
    <row r="31" spans="1:16" ht="22.5" customHeight="1" thickBot="1">
      <c r="A31" s="293"/>
      <c r="B31" s="188">
        <v>5</v>
      </c>
      <c r="C31" s="189">
        <v>29</v>
      </c>
      <c r="D31" s="168" t="s">
        <v>26</v>
      </c>
      <c r="E31" s="169">
        <v>3</v>
      </c>
      <c r="F31" s="159" t="s">
        <v>39</v>
      </c>
      <c r="G31" s="170">
        <v>166</v>
      </c>
      <c r="H31" s="171">
        <v>78</v>
      </c>
      <c r="I31" s="172">
        <v>2</v>
      </c>
      <c r="J31" s="173">
        <f t="shared" si="2"/>
        <v>246</v>
      </c>
      <c r="K31" s="174">
        <v>421</v>
      </c>
      <c r="L31" s="175">
        <v>49</v>
      </c>
      <c r="M31" s="173">
        <f t="shared" si="8"/>
        <v>716</v>
      </c>
      <c r="N31" s="174">
        <v>66</v>
      </c>
      <c r="O31" s="175">
        <v>0</v>
      </c>
      <c r="P31" s="173">
        <f t="shared" si="4"/>
        <v>782</v>
      </c>
    </row>
    <row r="32" spans="1:16" ht="22.5" customHeight="1" thickBot="1">
      <c r="A32" s="296" t="s">
        <v>46</v>
      </c>
      <c r="B32" s="297"/>
      <c r="C32" s="298"/>
      <c r="D32" s="190"/>
      <c r="E32" s="191">
        <f>SUM(E27:E31)</f>
        <v>14.3</v>
      </c>
      <c r="F32" s="192"/>
      <c r="G32" s="193">
        <f t="shared" ref="G32:O32" si="9">SUM(G27:G31)</f>
        <v>795</v>
      </c>
      <c r="H32" s="193">
        <f t="shared" si="9"/>
        <v>583</v>
      </c>
      <c r="I32" s="193">
        <f t="shared" si="9"/>
        <v>16</v>
      </c>
      <c r="J32" s="193">
        <f t="shared" si="9"/>
        <v>1394</v>
      </c>
      <c r="K32" s="193">
        <f t="shared" si="9"/>
        <v>1539</v>
      </c>
      <c r="L32" s="193">
        <f t="shared" si="9"/>
        <v>195</v>
      </c>
      <c r="M32" s="193">
        <f t="shared" si="9"/>
        <v>3128</v>
      </c>
      <c r="N32" s="193">
        <f t="shared" si="9"/>
        <v>328</v>
      </c>
      <c r="O32" s="193">
        <f t="shared" si="9"/>
        <v>10</v>
      </c>
      <c r="P32" s="179">
        <f t="shared" si="4"/>
        <v>3466</v>
      </c>
    </row>
    <row r="33" spans="1:16" ht="22.5" customHeight="1">
      <c r="A33" s="320" t="s">
        <v>43</v>
      </c>
      <c r="B33" s="194">
        <v>1</v>
      </c>
      <c r="C33" s="195">
        <v>62</v>
      </c>
      <c r="D33" s="196" t="s">
        <v>54</v>
      </c>
      <c r="E33" s="197">
        <v>4.5999999999999996</v>
      </c>
      <c r="F33" s="198" t="s">
        <v>40</v>
      </c>
      <c r="G33" s="199">
        <v>313</v>
      </c>
      <c r="H33" s="200">
        <v>107</v>
      </c>
      <c r="I33" s="201">
        <v>1</v>
      </c>
      <c r="J33" s="202">
        <f t="shared" ref="J33:J36" si="10">G33+H33+I33</f>
        <v>421</v>
      </c>
      <c r="K33" s="203">
        <v>410</v>
      </c>
      <c r="L33" s="204">
        <v>54</v>
      </c>
      <c r="M33" s="202">
        <f t="shared" ref="M33:M38" si="11">J33+K33+L33</f>
        <v>885</v>
      </c>
      <c r="N33" s="203">
        <v>113</v>
      </c>
      <c r="O33" s="204">
        <v>0</v>
      </c>
      <c r="P33" s="202">
        <f t="shared" si="4"/>
        <v>998</v>
      </c>
    </row>
    <row r="34" spans="1:16" ht="22.5" customHeight="1">
      <c r="A34" s="321"/>
      <c r="B34" s="205">
        <v>2</v>
      </c>
      <c r="C34" s="167">
        <v>22</v>
      </c>
      <c r="D34" s="168" t="s">
        <v>23</v>
      </c>
      <c r="E34" s="169">
        <v>1.8</v>
      </c>
      <c r="F34" s="206" t="s">
        <v>40</v>
      </c>
      <c r="G34" s="170">
        <v>77</v>
      </c>
      <c r="H34" s="171">
        <v>101</v>
      </c>
      <c r="I34" s="172">
        <v>6</v>
      </c>
      <c r="J34" s="173">
        <f t="shared" si="10"/>
        <v>184</v>
      </c>
      <c r="K34" s="174">
        <v>157</v>
      </c>
      <c r="L34" s="175">
        <v>17</v>
      </c>
      <c r="M34" s="173">
        <f t="shared" si="11"/>
        <v>358</v>
      </c>
      <c r="N34" s="174">
        <v>48</v>
      </c>
      <c r="O34" s="175">
        <v>0</v>
      </c>
      <c r="P34" s="173">
        <f t="shared" si="4"/>
        <v>406</v>
      </c>
    </row>
    <row r="35" spans="1:16" ht="22.5" customHeight="1">
      <c r="A35" s="321"/>
      <c r="B35" s="205">
        <v>3</v>
      </c>
      <c r="C35" s="167">
        <v>40</v>
      </c>
      <c r="D35" s="168" t="s">
        <v>24</v>
      </c>
      <c r="E35" s="169">
        <v>4</v>
      </c>
      <c r="F35" s="206" t="s">
        <v>40</v>
      </c>
      <c r="G35" s="170">
        <v>70</v>
      </c>
      <c r="H35" s="171">
        <v>164</v>
      </c>
      <c r="I35" s="172">
        <v>10</v>
      </c>
      <c r="J35" s="173">
        <f t="shared" si="10"/>
        <v>244</v>
      </c>
      <c r="K35" s="174">
        <v>308</v>
      </c>
      <c r="L35" s="175">
        <v>28</v>
      </c>
      <c r="M35" s="173">
        <f t="shared" si="11"/>
        <v>580</v>
      </c>
      <c r="N35" s="174">
        <v>81</v>
      </c>
      <c r="O35" s="175">
        <v>0</v>
      </c>
      <c r="P35" s="173">
        <f t="shared" si="4"/>
        <v>661</v>
      </c>
    </row>
    <row r="36" spans="1:16" ht="22.5" customHeight="1" thickBot="1">
      <c r="A36" s="322"/>
      <c r="B36" s="207">
        <v>4</v>
      </c>
      <c r="C36" s="208">
        <v>129</v>
      </c>
      <c r="D36" s="209" t="s">
        <v>25</v>
      </c>
      <c r="E36" s="210">
        <v>3.9</v>
      </c>
      <c r="F36" s="211" t="s">
        <v>40</v>
      </c>
      <c r="G36" s="212">
        <v>24</v>
      </c>
      <c r="H36" s="213">
        <v>184</v>
      </c>
      <c r="I36" s="214">
        <v>23</v>
      </c>
      <c r="J36" s="215">
        <f t="shared" si="10"/>
        <v>231</v>
      </c>
      <c r="K36" s="216">
        <v>292</v>
      </c>
      <c r="L36" s="217">
        <v>18</v>
      </c>
      <c r="M36" s="215">
        <f t="shared" si="11"/>
        <v>541</v>
      </c>
      <c r="N36" s="216">
        <v>89</v>
      </c>
      <c r="O36" s="217">
        <v>1</v>
      </c>
      <c r="P36" s="215">
        <f t="shared" si="4"/>
        <v>631</v>
      </c>
    </row>
    <row r="37" spans="1:16" ht="22.5" customHeight="1" thickBot="1">
      <c r="A37" s="323" t="s">
        <v>47</v>
      </c>
      <c r="B37" s="323"/>
      <c r="C37" s="323"/>
      <c r="D37" s="324"/>
      <c r="E37" s="218">
        <f>SUM(E33:E36)</f>
        <v>14.299999999999999</v>
      </c>
      <c r="F37" s="219"/>
      <c r="G37" s="220">
        <f t="shared" ref="G37:O37" si="12">SUM(G33:G36)</f>
        <v>484</v>
      </c>
      <c r="H37" s="220">
        <f t="shared" si="12"/>
        <v>556</v>
      </c>
      <c r="I37" s="220">
        <f t="shared" si="12"/>
        <v>40</v>
      </c>
      <c r="J37" s="221">
        <f t="shared" si="12"/>
        <v>1080</v>
      </c>
      <c r="K37" s="220">
        <f t="shared" si="12"/>
        <v>1167</v>
      </c>
      <c r="L37" s="220">
        <f t="shared" si="12"/>
        <v>117</v>
      </c>
      <c r="M37" s="221">
        <f t="shared" si="12"/>
        <v>2364</v>
      </c>
      <c r="N37" s="220">
        <f t="shared" si="12"/>
        <v>331</v>
      </c>
      <c r="O37" s="220">
        <f t="shared" si="12"/>
        <v>1</v>
      </c>
      <c r="P37" s="163">
        <f t="shared" si="4"/>
        <v>2696</v>
      </c>
    </row>
    <row r="38" spans="1:16" ht="22.5" customHeight="1" thickBot="1">
      <c r="A38" s="222" t="s">
        <v>43</v>
      </c>
      <c r="B38" s="223">
        <v>1</v>
      </c>
      <c r="C38" s="195">
        <v>69</v>
      </c>
      <c r="D38" s="196" t="s">
        <v>22</v>
      </c>
      <c r="E38" s="191">
        <v>0.8</v>
      </c>
      <c r="F38" s="224" t="s">
        <v>41</v>
      </c>
      <c r="G38" s="199">
        <v>32</v>
      </c>
      <c r="H38" s="200">
        <v>25</v>
      </c>
      <c r="I38" s="201">
        <v>0</v>
      </c>
      <c r="J38" s="202">
        <f>G38+H38+I38</f>
        <v>57</v>
      </c>
      <c r="K38" s="203">
        <v>47</v>
      </c>
      <c r="L38" s="204">
        <v>6</v>
      </c>
      <c r="M38" s="173">
        <f t="shared" si="11"/>
        <v>110</v>
      </c>
      <c r="N38" s="203">
        <v>8</v>
      </c>
      <c r="O38" s="204">
        <v>3</v>
      </c>
      <c r="P38" s="173">
        <f t="shared" si="4"/>
        <v>121</v>
      </c>
    </row>
    <row r="39" spans="1:16" ht="22.5" customHeight="1" thickBot="1">
      <c r="A39" s="225" t="s">
        <v>48</v>
      </c>
      <c r="B39" s="226"/>
      <c r="C39" s="227"/>
      <c r="D39" s="227"/>
      <c r="E39" s="245">
        <f>SUM(E38:E38)</f>
        <v>0.8</v>
      </c>
      <c r="F39" s="228"/>
      <c r="G39" s="193">
        <f>G38</f>
        <v>32</v>
      </c>
      <c r="H39" s="193">
        <f t="shared" ref="H39:P39" si="13">H38</f>
        <v>25</v>
      </c>
      <c r="I39" s="193">
        <f t="shared" si="13"/>
        <v>0</v>
      </c>
      <c r="J39" s="193">
        <f t="shared" si="13"/>
        <v>57</v>
      </c>
      <c r="K39" s="193">
        <f t="shared" si="13"/>
        <v>47</v>
      </c>
      <c r="L39" s="193">
        <f t="shared" si="13"/>
        <v>6</v>
      </c>
      <c r="M39" s="193">
        <f t="shared" si="13"/>
        <v>110</v>
      </c>
      <c r="N39" s="193">
        <f t="shared" si="13"/>
        <v>8</v>
      </c>
      <c r="O39" s="193">
        <f t="shared" si="13"/>
        <v>3</v>
      </c>
      <c r="P39" s="193">
        <f t="shared" si="13"/>
        <v>121</v>
      </c>
    </row>
    <row r="40" spans="1:16" ht="22.5" customHeight="1" thickBot="1">
      <c r="A40" s="315" t="s">
        <v>49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7"/>
    </row>
    <row r="41" spans="1:16" ht="22.5" customHeight="1" thickBot="1">
      <c r="A41" s="229" t="s">
        <v>43</v>
      </c>
      <c r="B41" s="230">
        <v>1</v>
      </c>
      <c r="C41" s="231">
        <v>10</v>
      </c>
      <c r="D41" s="232" t="s">
        <v>19</v>
      </c>
      <c r="E41" s="218">
        <v>0.6</v>
      </c>
      <c r="F41" s="233" t="s">
        <v>42</v>
      </c>
      <c r="G41" s="234">
        <v>39</v>
      </c>
      <c r="H41" s="235">
        <v>16</v>
      </c>
      <c r="I41" s="236">
        <v>0</v>
      </c>
      <c r="J41" s="221">
        <f>G41+H41+I41</f>
        <v>55</v>
      </c>
      <c r="K41" s="237">
        <v>106</v>
      </c>
      <c r="L41" s="238">
        <v>9</v>
      </c>
      <c r="M41" s="221">
        <f>J41+K41+L41</f>
        <v>170</v>
      </c>
      <c r="N41" s="237">
        <v>9</v>
      </c>
      <c r="O41" s="238">
        <v>0</v>
      </c>
      <c r="P41" s="221">
        <f t="shared" si="4"/>
        <v>179</v>
      </c>
    </row>
    <row r="42" spans="1:16" ht="22.5" customHeight="1" thickBot="1">
      <c r="A42" s="325" t="s">
        <v>50</v>
      </c>
      <c r="B42" s="326"/>
      <c r="C42" s="326"/>
      <c r="D42" s="326"/>
      <c r="E42" s="245">
        <f>E41</f>
        <v>0.6</v>
      </c>
      <c r="F42" s="185"/>
      <c r="G42" s="186">
        <f>G41</f>
        <v>39</v>
      </c>
      <c r="H42" s="186">
        <f t="shared" ref="H42:P42" si="14">H41</f>
        <v>16</v>
      </c>
      <c r="I42" s="186">
        <f t="shared" si="14"/>
        <v>0</v>
      </c>
      <c r="J42" s="186">
        <f t="shared" si="14"/>
        <v>55</v>
      </c>
      <c r="K42" s="186">
        <f t="shared" si="14"/>
        <v>106</v>
      </c>
      <c r="L42" s="186">
        <f t="shared" si="14"/>
        <v>9</v>
      </c>
      <c r="M42" s="186">
        <f t="shared" si="14"/>
        <v>170</v>
      </c>
      <c r="N42" s="186">
        <f t="shared" si="14"/>
        <v>9</v>
      </c>
      <c r="O42" s="186">
        <f t="shared" si="14"/>
        <v>0</v>
      </c>
      <c r="P42" s="239">
        <f t="shared" si="14"/>
        <v>179</v>
      </c>
    </row>
    <row r="43" spans="1:16" ht="22.5" customHeight="1" thickBot="1">
      <c r="A43" s="327" t="s">
        <v>29</v>
      </c>
      <c r="B43" s="328"/>
      <c r="C43" s="328"/>
      <c r="D43" s="328"/>
      <c r="E43" s="240">
        <f>E42+E39+E37+E32+E26</f>
        <v>35.4</v>
      </c>
      <c r="F43" s="228"/>
      <c r="G43" s="193">
        <f>G42+G39+G37+G32+G26</f>
        <v>1784</v>
      </c>
      <c r="H43" s="193">
        <f>H42+H39+H37+H32+H26</f>
        <v>1303</v>
      </c>
      <c r="I43" s="193">
        <f>I42+I39+I37+I32+I26</f>
        <v>56</v>
      </c>
      <c r="J43" s="193">
        <f>J42+J39+J37+J32+J26</f>
        <v>3143</v>
      </c>
      <c r="K43" s="193">
        <f t="shared" ref="K43:P43" si="15">K42+K39+K37+K32+K26</f>
        <v>3466</v>
      </c>
      <c r="L43" s="193">
        <f t="shared" si="15"/>
        <v>424</v>
      </c>
      <c r="M43" s="193">
        <f>M42+M39+M37+M32+M26</f>
        <v>7033</v>
      </c>
      <c r="N43" s="193">
        <f t="shared" si="15"/>
        <v>777</v>
      </c>
      <c r="O43" s="193">
        <f t="shared" si="15"/>
        <v>14</v>
      </c>
      <c r="P43" s="241">
        <f t="shared" si="15"/>
        <v>7824</v>
      </c>
    </row>
    <row r="44" spans="1:16" ht="22.5" customHeight="1" thickBot="1">
      <c r="A44" s="318" t="s">
        <v>51</v>
      </c>
      <c r="B44" s="319"/>
      <c r="C44" s="319"/>
      <c r="D44" s="319"/>
      <c r="E44" s="242">
        <f>E43+E19</f>
        <v>36.1</v>
      </c>
      <c r="F44" s="243"/>
      <c r="G44" s="242">
        <f t="shared" ref="G44:P44" si="16">G43+G19</f>
        <v>1803</v>
      </c>
      <c r="H44" s="242">
        <f t="shared" si="16"/>
        <v>1318</v>
      </c>
      <c r="I44" s="242">
        <f t="shared" si="16"/>
        <v>56</v>
      </c>
      <c r="J44" s="242">
        <f t="shared" si="16"/>
        <v>3177</v>
      </c>
      <c r="K44" s="242">
        <f t="shared" si="16"/>
        <v>3544</v>
      </c>
      <c r="L44" s="242">
        <f t="shared" si="16"/>
        <v>430</v>
      </c>
      <c r="M44" s="242">
        <f t="shared" si="16"/>
        <v>7151</v>
      </c>
      <c r="N44" s="242">
        <f t="shared" si="16"/>
        <v>792</v>
      </c>
      <c r="O44" s="242">
        <f t="shared" si="16"/>
        <v>14</v>
      </c>
      <c r="P44" s="244">
        <f t="shared" si="16"/>
        <v>7957</v>
      </c>
    </row>
    <row r="46" spans="1:16" ht="18.75">
      <c r="A46" s="314" t="s">
        <v>52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</row>
  </sheetData>
  <mergeCells count="39">
    <mergeCell ref="A46:P46"/>
    <mergeCell ref="A20:P20"/>
    <mergeCell ref="A21:P21"/>
    <mergeCell ref="A40:P40"/>
    <mergeCell ref="A44:D44"/>
    <mergeCell ref="A33:A36"/>
    <mergeCell ref="A37:D37"/>
    <mergeCell ref="A42:D42"/>
    <mergeCell ref="A43:D43"/>
    <mergeCell ref="A1:P1"/>
    <mergeCell ref="A2:P2"/>
    <mergeCell ref="A3:P3"/>
    <mergeCell ref="A4:P4"/>
    <mergeCell ref="A16:P16"/>
    <mergeCell ref="A15:P15"/>
    <mergeCell ref="B5:P5"/>
    <mergeCell ref="B6:P6"/>
    <mergeCell ref="B7:P7"/>
    <mergeCell ref="A9:A13"/>
    <mergeCell ref="B9:B13"/>
    <mergeCell ref="C9:C13"/>
    <mergeCell ref="D9:D13"/>
    <mergeCell ref="E9:E13"/>
    <mergeCell ref="F9:F13"/>
    <mergeCell ref="G9:P9"/>
    <mergeCell ref="O10:O13"/>
    <mergeCell ref="P10:P13"/>
    <mergeCell ref="A22:A25"/>
    <mergeCell ref="A27:A31"/>
    <mergeCell ref="A32:C32"/>
    <mergeCell ref="G10:J10"/>
    <mergeCell ref="K10:K13"/>
    <mergeCell ref="L10:L13"/>
    <mergeCell ref="M10:M13"/>
    <mergeCell ref="N10:N13"/>
    <mergeCell ref="G11:G13"/>
    <mergeCell ref="H11:H13"/>
    <mergeCell ref="I11:I13"/>
    <mergeCell ref="J11:J13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"/>
  <sheetViews>
    <sheetView workbookViewId="0">
      <selection activeCell="B12" sqref="B12"/>
    </sheetView>
  </sheetViews>
  <sheetFormatPr defaultRowHeight="15"/>
  <sheetData>
    <row r="6" spans="2:2">
      <c r="B6" s="25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2021-09-23T05:43:57Z</dcterms:modified>
</cp:coreProperties>
</file>